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Atletický ovál,hřišt..." sheetId="2" r:id="rId2"/>
    <sheet name="02 - Hřiště víceúčelové" sheetId="3" r:id="rId3"/>
    <sheet name="09 - Vedlejší rozpočtové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Atletický ovál,hřišt...'!$C$95:$K$687</definedName>
    <definedName name="_xlnm.Print_Area" localSheetId="1">'01 - Atletický ovál,hřišt...'!$C$4:$J$39,'01 - Atletický ovál,hřišt...'!$C$45:$J$77,'01 - Atletický ovál,hřišt...'!$C$83:$K$687</definedName>
    <definedName name="_xlnm.Print_Titles" localSheetId="1">'01 - Atletický ovál,hřišt...'!$95:$95</definedName>
    <definedName name="_xlnm._FilterDatabase" localSheetId="2" hidden="1">'02 - Hřiště víceúčelové'!$C$88:$K$308</definedName>
    <definedName name="_xlnm.Print_Area" localSheetId="2">'02 - Hřiště víceúčelové'!$C$4:$J$39,'02 - Hřiště víceúčelové'!$C$45:$J$70,'02 - Hřiště víceúčelové'!$C$76:$K$308</definedName>
    <definedName name="_xlnm.Print_Titles" localSheetId="2">'02 - Hřiště víceúčelové'!$88:$88</definedName>
    <definedName name="_xlnm._FilterDatabase" localSheetId="3" hidden="1">'09 - Vedlejší rozpočtové ...'!$C$84:$K$106</definedName>
    <definedName name="_xlnm.Print_Area" localSheetId="3">'09 - Vedlejší rozpočtové ...'!$C$4:$J$39,'09 - Vedlejší rozpočtové ...'!$C$45:$J$66,'09 - Vedlejší rozpočtové ...'!$C$72:$K$106</definedName>
    <definedName name="_xlnm.Print_Titles" localSheetId="3">'09 - Vedlejší rozpočtové ...'!$84:$84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T91"/>
  <c r="R92"/>
  <c r="R91"/>
  <c r="P92"/>
  <c r="P91"/>
  <c r="BI88"/>
  <c r="BH88"/>
  <c r="BG88"/>
  <c r="BF88"/>
  <c r="T88"/>
  <c r="T87"/>
  <c r="T86"/>
  <c r="T85"/>
  <c r="R88"/>
  <c r="R87"/>
  <c r="R86"/>
  <c r="R85"/>
  <c r="P88"/>
  <c r="P87"/>
  <c r="P86"/>
  <c r="P85"/>
  <c i="1" r="AU57"/>
  <c i="4" r="J82"/>
  <c r="J81"/>
  <c r="F81"/>
  <c r="F79"/>
  <c r="E77"/>
  <c r="J55"/>
  <c r="J54"/>
  <c r="F54"/>
  <c r="F52"/>
  <c r="E50"/>
  <c r="J18"/>
  <c r="E18"/>
  <c r="F82"/>
  <c r="J17"/>
  <c r="J12"/>
  <c r="J79"/>
  <c r="E7"/>
  <c r="E48"/>
  <c i="3" r="J37"/>
  <c r="J36"/>
  <c i="1" r="AY56"/>
  <c i="3" r="J35"/>
  <c i="1" r="AX56"/>
  <c i="3" r="BI307"/>
  <c r="BH307"/>
  <c r="BG307"/>
  <c r="BF307"/>
  <c r="T307"/>
  <c r="R307"/>
  <c r="P307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T290"/>
  <c r="R291"/>
  <c r="R290"/>
  <c r="P291"/>
  <c r="P290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75"/>
  <c r="BH275"/>
  <c r="BG275"/>
  <c r="BF275"/>
  <c r="T275"/>
  <c r="R275"/>
  <c r="P275"/>
  <c r="BI268"/>
  <c r="BH268"/>
  <c r="BG268"/>
  <c r="BF268"/>
  <c r="T268"/>
  <c r="R268"/>
  <c r="P268"/>
  <c r="BI263"/>
  <c r="BH263"/>
  <c r="BG263"/>
  <c r="BF263"/>
  <c r="T263"/>
  <c r="R263"/>
  <c r="P263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3"/>
  <c r="BH233"/>
  <c r="BG233"/>
  <c r="BF233"/>
  <c r="T233"/>
  <c r="T232"/>
  <c r="R233"/>
  <c r="R232"/>
  <c r="P233"/>
  <c r="P232"/>
  <c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2" r="J37"/>
  <c r="J36"/>
  <c i="1" r="AY55"/>
  <c i="2" r="J35"/>
  <c i="1" r="AX55"/>
  <c i="2"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2"/>
  <c r="BH662"/>
  <c r="BG662"/>
  <c r="BF662"/>
  <c r="T662"/>
  <c r="T661"/>
  <c r="R662"/>
  <c r="R661"/>
  <c r="P662"/>
  <c r="P661"/>
  <c r="BI659"/>
  <c r="BH659"/>
  <c r="BG659"/>
  <c r="BF659"/>
  <c r="T659"/>
  <c r="R659"/>
  <c r="P659"/>
  <c r="BI654"/>
  <c r="BH654"/>
  <c r="BG654"/>
  <c r="BF654"/>
  <c r="T654"/>
  <c r="R654"/>
  <c r="P654"/>
  <c r="BI652"/>
  <c r="BH652"/>
  <c r="BG652"/>
  <c r="BF652"/>
  <c r="T652"/>
  <c r="R652"/>
  <c r="P652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37"/>
  <c r="BH637"/>
  <c r="BG637"/>
  <c r="BF637"/>
  <c r="T637"/>
  <c r="R637"/>
  <c r="P637"/>
  <c r="BI634"/>
  <c r="BH634"/>
  <c r="BG634"/>
  <c r="BF634"/>
  <c r="T634"/>
  <c r="R634"/>
  <c r="P634"/>
  <c r="BI628"/>
  <c r="BH628"/>
  <c r="BG628"/>
  <c r="BF628"/>
  <c r="T628"/>
  <c r="R628"/>
  <c r="P628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4"/>
  <c r="BH614"/>
  <c r="BG614"/>
  <c r="BF614"/>
  <c r="T614"/>
  <c r="R614"/>
  <c r="P614"/>
  <c r="BI610"/>
  <c r="BH610"/>
  <c r="BG610"/>
  <c r="BF610"/>
  <c r="T610"/>
  <c r="R610"/>
  <c r="P610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83"/>
  <c r="BH583"/>
  <c r="BG583"/>
  <c r="BF583"/>
  <c r="T583"/>
  <c r="R583"/>
  <c r="P583"/>
  <c r="BI579"/>
  <c r="BH579"/>
  <c r="BG579"/>
  <c r="BF579"/>
  <c r="T579"/>
  <c r="R579"/>
  <c r="P579"/>
  <c r="BI573"/>
  <c r="BH573"/>
  <c r="BG573"/>
  <c r="BF573"/>
  <c r="T573"/>
  <c r="R573"/>
  <c r="P573"/>
  <c r="BI567"/>
  <c r="BH567"/>
  <c r="BG567"/>
  <c r="BF567"/>
  <c r="T567"/>
  <c r="R567"/>
  <c r="P567"/>
  <c r="BI565"/>
  <c r="BH565"/>
  <c r="BG565"/>
  <c r="BF565"/>
  <c r="T565"/>
  <c r="R565"/>
  <c r="P565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47"/>
  <c r="BH547"/>
  <c r="BG547"/>
  <c r="BF547"/>
  <c r="T547"/>
  <c r="R547"/>
  <c r="P547"/>
  <c r="BI540"/>
  <c r="BH540"/>
  <c r="BG540"/>
  <c r="BF540"/>
  <c r="T540"/>
  <c r="T539"/>
  <c r="R540"/>
  <c r="R539"/>
  <c r="P540"/>
  <c r="P539"/>
  <c r="BI534"/>
  <c r="BH534"/>
  <c r="BG534"/>
  <c r="BF534"/>
  <c r="T534"/>
  <c r="R534"/>
  <c r="P534"/>
  <c r="BI529"/>
  <c r="BH529"/>
  <c r="BG529"/>
  <c r="BF529"/>
  <c r="T529"/>
  <c r="R529"/>
  <c r="P529"/>
  <c r="BI523"/>
  <c r="BH523"/>
  <c r="BG523"/>
  <c r="BF523"/>
  <c r="T523"/>
  <c r="R523"/>
  <c r="P523"/>
  <c r="BI517"/>
  <c r="BH517"/>
  <c r="BG517"/>
  <c r="BF517"/>
  <c r="T517"/>
  <c r="R517"/>
  <c r="P517"/>
  <c r="BI512"/>
  <c r="BH512"/>
  <c r="BG512"/>
  <c r="BF512"/>
  <c r="T512"/>
  <c r="R512"/>
  <c r="P512"/>
  <c r="BI502"/>
  <c r="BH502"/>
  <c r="BG502"/>
  <c r="BF502"/>
  <c r="T502"/>
  <c r="R502"/>
  <c r="P502"/>
  <c r="BI492"/>
  <c r="BH492"/>
  <c r="BG492"/>
  <c r="BF492"/>
  <c r="T492"/>
  <c r="R492"/>
  <c r="P492"/>
  <c r="BI485"/>
  <c r="BH485"/>
  <c r="BG485"/>
  <c r="BF485"/>
  <c r="T485"/>
  <c r="R485"/>
  <c r="P485"/>
  <c r="BI482"/>
  <c r="BH482"/>
  <c r="BG482"/>
  <c r="BF482"/>
  <c r="T482"/>
  <c r="R482"/>
  <c r="P482"/>
  <c r="BI476"/>
  <c r="BH476"/>
  <c r="BG476"/>
  <c r="BF476"/>
  <c r="T476"/>
  <c r="R476"/>
  <c r="P476"/>
  <c r="BI472"/>
  <c r="BH472"/>
  <c r="BG472"/>
  <c r="BF472"/>
  <c r="T472"/>
  <c r="R472"/>
  <c r="P472"/>
  <c r="BI464"/>
  <c r="BH464"/>
  <c r="BG464"/>
  <c r="BF464"/>
  <c r="T464"/>
  <c r="R464"/>
  <c r="P464"/>
  <c r="BI458"/>
  <c r="BH458"/>
  <c r="BG458"/>
  <c r="BF458"/>
  <c r="T458"/>
  <c r="R458"/>
  <c r="P458"/>
  <c r="BI452"/>
  <c r="BH452"/>
  <c r="BG452"/>
  <c r="BF452"/>
  <c r="T452"/>
  <c r="R452"/>
  <c r="P452"/>
  <c r="BI441"/>
  <c r="BH441"/>
  <c r="BG441"/>
  <c r="BF441"/>
  <c r="T441"/>
  <c r="R441"/>
  <c r="P441"/>
  <c r="BI436"/>
  <c r="BH436"/>
  <c r="BG436"/>
  <c r="BF436"/>
  <c r="T436"/>
  <c r="R436"/>
  <c r="P436"/>
  <c r="BI428"/>
  <c r="BH428"/>
  <c r="BG428"/>
  <c r="BF428"/>
  <c r="T428"/>
  <c r="R428"/>
  <c r="P428"/>
  <c r="BI423"/>
  <c r="BH423"/>
  <c r="BG423"/>
  <c r="BF423"/>
  <c r="T423"/>
  <c r="R423"/>
  <c r="P423"/>
  <c r="BI418"/>
  <c r="BH418"/>
  <c r="BG418"/>
  <c r="BF418"/>
  <c r="T418"/>
  <c r="R418"/>
  <c r="P418"/>
  <c r="BI411"/>
  <c r="BH411"/>
  <c r="BG411"/>
  <c r="BF411"/>
  <c r="T411"/>
  <c r="R411"/>
  <c r="P411"/>
  <c r="BI404"/>
  <c r="BH404"/>
  <c r="BG404"/>
  <c r="BF404"/>
  <c r="T404"/>
  <c r="R404"/>
  <c r="P404"/>
  <c r="BI398"/>
  <c r="BH398"/>
  <c r="BG398"/>
  <c r="BF398"/>
  <c r="T398"/>
  <c r="R398"/>
  <c r="P398"/>
  <c r="BI390"/>
  <c r="BH390"/>
  <c r="BG390"/>
  <c r="BF390"/>
  <c r="T390"/>
  <c r="R390"/>
  <c r="P390"/>
  <c r="BI382"/>
  <c r="BH382"/>
  <c r="BG382"/>
  <c r="BF382"/>
  <c r="T382"/>
  <c r="R382"/>
  <c r="P382"/>
  <c r="BI377"/>
  <c r="BH377"/>
  <c r="BG377"/>
  <c r="BF377"/>
  <c r="T377"/>
  <c r="R377"/>
  <c r="P377"/>
  <c r="BI372"/>
  <c r="BH372"/>
  <c r="BG372"/>
  <c r="BF372"/>
  <c r="T372"/>
  <c r="R372"/>
  <c r="P372"/>
  <c r="BI366"/>
  <c r="BH366"/>
  <c r="BG366"/>
  <c r="BF366"/>
  <c r="T366"/>
  <c r="R366"/>
  <c r="P366"/>
  <c r="BI360"/>
  <c r="BH360"/>
  <c r="BG360"/>
  <c r="BF360"/>
  <c r="T360"/>
  <c r="R360"/>
  <c r="P360"/>
  <c r="BI355"/>
  <c r="BH355"/>
  <c r="BG355"/>
  <c r="BF355"/>
  <c r="T355"/>
  <c r="R355"/>
  <c r="P355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5"/>
  <c r="BH305"/>
  <c r="BG305"/>
  <c r="BF305"/>
  <c r="T305"/>
  <c r="R305"/>
  <c r="P305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199"/>
  <c r="BH199"/>
  <c r="BG199"/>
  <c r="BF199"/>
  <c r="T199"/>
  <c r="R199"/>
  <c r="P199"/>
  <c r="BI191"/>
  <c r="BH191"/>
  <c r="BG191"/>
  <c r="BF191"/>
  <c r="T191"/>
  <c r="R191"/>
  <c r="P191"/>
  <c r="BI187"/>
  <c r="BH187"/>
  <c r="BG187"/>
  <c r="BF187"/>
  <c r="T187"/>
  <c r="R187"/>
  <c r="P187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19"/>
  <c r="BH119"/>
  <c r="BG119"/>
  <c r="BF119"/>
  <c r="T119"/>
  <c r="R119"/>
  <c r="P119"/>
  <c r="BI113"/>
  <c r="BH113"/>
  <c r="BG113"/>
  <c r="BF113"/>
  <c r="T113"/>
  <c r="R113"/>
  <c r="P113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52"/>
  <c r="E7"/>
  <c r="E86"/>
  <c i="1" r="L50"/>
  <c r="AM50"/>
  <c r="AM49"/>
  <c r="L49"/>
  <c r="AM47"/>
  <c r="L47"/>
  <c r="L45"/>
  <c r="L44"/>
  <c i="2" r="J672"/>
  <c r="BK642"/>
  <c r="J621"/>
  <c r="BK596"/>
  <c r="J567"/>
  <c r="J556"/>
  <c r="J540"/>
  <c r="BK517"/>
  <c r="J492"/>
  <c r="BK411"/>
  <c r="BK390"/>
  <c r="BK316"/>
  <c r="J289"/>
  <c r="J280"/>
  <c r="BK171"/>
  <c r="BK682"/>
  <c r="J674"/>
  <c r="BK662"/>
  <c r="BK644"/>
  <c r="BK610"/>
  <c r="J596"/>
  <c r="BK567"/>
  <c r="BK502"/>
  <c r="BK452"/>
  <c r="J411"/>
  <c r="J366"/>
  <c r="BK339"/>
  <c r="BK320"/>
  <c r="BK272"/>
  <c r="BK227"/>
  <c r="J165"/>
  <c r="J138"/>
  <c r="BK559"/>
  <c r="J529"/>
  <c r="J485"/>
  <c r="BK423"/>
  <c r="J390"/>
  <c r="BK341"/>
  <c r="J327"/>
  <c r="BK286"/>
  <c r="J244"/>
  <c r="J191"/>
  <c r="J130"/>
  <c r="BK680"/>
  <c r="J670"/>
  <c r="J662"/>
  <c r="BK646"/>
  <c r="BK621"/>
  <c r="J610"/>
  <c r="BK573"/>
  <c r="J517"/>
  <c r="BK472"/>
  <c r="BK436"/>
  <c r="BK355"/>
  <c r="BK267"/>
  <c r="BK239"/>
  <c r="BK191"/>
  <c r="J146"/>
  <c r="BK113"/>
  <c i="3" r="J297"/>
  <c r="J291"/>
  <c r="J263"/>
  <c r="BK233"/>
  <c r="J301"/>
  <c r="J286"/>
  <c r="BK241"/>
  <c r="BK212"/>
  <c r="BK201"/>
  <c r="J191"/>
  <c r="J180"/>
  <c r="BK152"/>
  <c r="BK124"/>
  <c r="J92"/>
  <c r="J282"/>
  <c r="J257"/>
  <c r="J212"/>
  <c r="J201"/>
  <c r="J188"/>
  <c r="BK169"/>
  <c r="J134"/>
  <c r="J109"/>
  <c r="BK164"/>
  <c r="BK128"/>
  <c r="BK98"/>
  <c i="4" r="BK100"/>
  <c r="J96"/>
  <c i="2" r="BK482"/>
  <c r="J404"/>
  <c r="BK372"/>
  <c r="J311"/>
  <c r="BK280"/>
  <c r="J215"/>
  <c r="J161"/>
  <c r="J684"/>
  <c r="J676"/>
  <c r="J659"/>
  <c r="J642"/>
  <c r="BK614"/>
  <c r="J600"/>
  <c r="J573"/>
  <c r="J534"/>
  <c r="J428"/>
  <c r="J398"/>
  <c r="J355"/>
  <c r="BK335"/>
  <c r="J267"/>
  <c r="BK187"/>
  <c r="BK143"/>
  <c r="BK684"/>
  <c r="BK534"/>
  <c r="J502"/>
  <c r="J436"/>
  <c r="BK398"/>
  <c r="J339"/>
  <c r="J316"/>
  <c r="BK305"/>
  <c r="J275"/>
  <c r="J239"/>
  <c r="BK138"/>
  <c r="J682"/>
  <c r="BK676"/>
  <c r="J668"/>
  <c r="BK652"/>
  <c r="J628"/>
  <c r="J619"/>
  <c r="J583"/>
  <c r="BK529"/>
  <c r="J476"/>
  <c r="J441"/>
  <c r="J372"/>
  <c r="J272"/>
  <c r="BK244"/>
  <c r="J177"/>
  <c r="J135"/>
  <c r="BK119"/>
  <c i="3" r="J307"/>
  <c r="BK301"/>
  <c r="BK295"/>
  <c r="BK268"/>
  <c r="J227"/>
  <c r="BK307"/>
  <c r="BK297"/>
  <c r="BK282"/>
  <c r="J233"/>
  <c r="BK188"/>
  <c r="BK176"/>
  <c r="BK144"/>
  <c r="J117"/>
  <c r="J299"/>
  <c r="J275"/>
  <c r="J246"/>
  <c r="J207"/>
  <c r="BK186"/>
  <c r="BK180"/>
  <c r="J164"/>
  <c r="J128"/>
  <c r="J104"/>
  <c r="J138"/>
  <c r="BK109"/>
  <c i="4" r="BK96"/>
  <c r="BK88"/>
  <c i="2" r="J654"/>
  <c r="J644"/>
  <c r="J637"/>
  <c r="J634"/>
  <c r="BK604"/>
  <c r="BK579"/>
  <c r="J559"/>
  <c r="J547"/>
  <c r="J523"/>
  <c r="BK512"/>
  <c r="BK476"/>
  <c r="J458"/>
  <c r="BK360"/>
  <c r="J305"/>
  <c r="BK283"/>
  <c r="BK250"/>
  <c r="J199"/>
  <c r="J99"/>
  <c r="BK678"/>
  <c r="BK668"/>
  <c r="J652"/>
  <c r="BK628"/>
  <c r="BK619"/>
  <c r="J604"/>
  <c r="J579"/>
  <c r="BK553"/>
  <c r="BK485"/>
  <c r="J423"/>
  <c r="BK382"/>
  <c r="J344"/>
  <c r="BK331"/>
  <c r="BK292"/>
  <c r="J256"/>
  <c r="BK199"/>
  <c r="BK146"/>
  <c r="J113"/>
  <c r="BK540"/>
  <c r="J512"/>
  <c r="BK441"/>
  <c r="BK404"/>
  <c r="BK366"/>
  <c r="J335"/>
  <c r="BK311"/>
  <c r="J296"/>
  <c r="BK264"/>
  <c r="J233"/>
  <c r="J143"/>
  <c r="J686"/>
  <c r="BK674"/>
  <c r="J666"/>
  <c r="BK654"/>
  <c r="BK634"/>
  <c r="J614"/>
  <c r="BK600"/>
  <c r="J553"/>
  <c r="J482"/>
  <c r="BK458"/>
  <c r="BK377"/>
  <c r="BK275"/>
  <c r="BK256"/>
  <c r="J227"/>
  <c r="J171"/>
  <c r="BK130"/>
  <c i="1" r="AS54"/>
  <c i="3" r="BK275"/>
  <c r="BK246"/>
  <c r="J220"/>
  <c r="BK291"/>
  <c r="BK257"/>
  <c r="BK215"/>
  <c r="BK207"/>
  <c r="J194"/>
  <c r="J186"/>
  <c r="J174"/>
  <c r="BK138"/>
  <c r="BK104"/>
  <c r="BK286"/>
  <c r="J268"/>
  <c r="BK227"/>
  <c r="BK191"/>
  <c r="J182"/>
  <c r="J176"/>
  <c r="BK158"/>
  <c r="J124"/>
  <c r="BK92"/>
  <c r="J152"/>
  <c r="J112"/>
  <c i="4" r="BK104"/>
  <c r="J100"/>
  <c r="J88"/>
  <c i="2" r="BK464"/>
  <c r="BK344"/>
  <c r="J292"/>
  <c r="J286"/>
  <c r="J264"/>
  <c r="J187"/>
  <c r="J119"/>
  <c r="J680"/>
  <c r="BK670"/>
  <c r="BK666"/>
  <c r="J646"/>
  <c r="BK623"/>
  <c r="BK608"/>
  <c r="BK583"/>
  <c r="J565"/>
  <c r="BK492"/>
  <c r="J472"/>
  <c r="BK418"/>
  <c r="J377"/>
  <c r="J341"/>
  <c r="BK327"/>
  <c r="BK296"/>
  <c r="J283"/>
  <c r="J250"/>
  <c r="J221"/>
  <c r="BK161"/>
  <c r="BK135"/>
  <c r="BK556"/>
  <c r="BK523"/>
  <c r="J452"/>
  <c r="J418"/>
  <c r="J382"/>
  <c r="J360"/>
  <c r="J331"/>
  <c r="BK289"/>
  <c r="J262"/>
  <c r="BK221"/>
  <c r="BK177"/>
  <c r="BK686"/>
  <c r="J678"/>
  <c r="BK672"/>
  <c r="BK659"/>
  <c r="BK637"/>
  <c r="J623"/>
  <c r="J608"/>
  <c r="BK565"/>
  <c r="BK547"/>
  <c r="J464"/>
  <c r="BK428"/>
  <c r="J320"/>
  <c r="BK262"/>
  <c r="BK233"/>
  <c r="BK215"/>
  <c r="BK165"/>
  <c r="BK99"/>
  <c i="3" r="BK303"/>
  <c r="BK299"/>
  <c r="BK288"/>
  <c r="BK251"/>
  <c r="J241"/>
  <c r="J303"/>
  <c r="J288"/>
  <c r="J251"/>
  <c r="BK197"/>
  <c r="BK182"/>
  <c r="J169"/>
  <c r="BK134"/>
  <c r="J98"/>
  <c r="J295"/>
  <c r="BK263"/>
  <c r="BK220"/>
  <c r="J197"/>
  <c r="BK194"/>
  <c r="BK174"/>
  <c r="J144"/>
  <c r="BK112"/>
  <c r="J215"/>
  <c r="J158"/>
  <c r="BK117"/>
  <c i="4" r="J104"/>
  <c r="BK92"/>
  <c r="J92"/>
  <c i="2" l="1" r="BK98"/>
  <c r="J98"/>
  <c r="J61"/>
  <c r="R98"/>
  <c r="BK214"/>
  <c r="J214"/>
  <c r="J62"/>
  <c r="R214"/>
  <c r="BK295"/>
  <c r="J295"/>
  <c r="J63"/>
  <c r="R295"/>
  <c r="BK319"/>
  <c r="J319"/>
  <c r="J64"/>
  <c r="R319"/>
  <c r="BK343"/>
  <c r="J343"/>
  <c r="J65"/>
  <c r="R343"/>
  <c r="BK365"/>
  <c r="J365"/>
  <c r="J66"/>
  <c r="R365"/>
  <c r="BK451"/>
  <c r="J451"/>
  <c r="J67"/>
  <c r="R451"/>
  <c r="BK475"/>
  <c r="J475"/>
  <c r="J68"/>
  <c r="R475"/>
  <c r="BK491"/>
  <c r="J491"/>
  <c r="J69"/>
  <c r="R491"/>
  <c r="P546"/>
  <c r="T546"/>
  <c r="P558"/>
  <c r="T558"/>
  <c r="P582"/>
  <c r="T582"/>
  <c r="P636"/>
  <c r="T636"/>
  <c r="BK665"/>
  <c r="J665"/>
  <c r="J76"/>
  <c r="R665"/>
  <c i="3" r="P91"/>
  <c r="T91"/>
  <c r="P151"/>
  <c r="T151"/>
  <c r="P200"/>
  <c r="T200"/>
  <c r="P219"/>
  <c r="T219"/>
  <c r="P240"/>
  <c r="T240"/>
  <c r="P274"/>
  <c r="T274"/>
  <c r="P294"/>
  <c r="T294"/>
  <c i="2" r="P98"/>
  <c r="T98"/>
  <c r="P214"/>
  <c r="T214"/>
  <c r="P295"/>
  <c r="T295"/>
  <c r="P319"/>
  <c r="T319"/>
  <c r="P343"/>
  <c r="T343"/>
  <c r="P365"/>
  <c r="T365"/>
  <c r="P451"/>
  <c r="T451"/>
  <c r="P475"/>
  <c r="T475"/>
  <c r="P491"/>
  <c r="T491"/>
  <c r="BK546"/>
  <c r="J546"/>
  <c r="J71"/>
  <c r="R546"/>
  <c r="BK558"/>
  <c r="J558"/>
  <c r="J72"/>
  <c r="R558"/>
  <c r="BK582"/>
  <c r="J582"/>
  <c r="J73"/>
  <c r="R582"/>
  <c r="BK636"/>
  <c r="J636"/>
  <c r="J74"/>
  <c r="R636"/>
  <c r="P665"/>
  <c r="T665"/>
  <c i="3" r="BK91"/>
  <c r="R91"/>
  <c r="BK151"/>
  <c r="J151"/>
  <c r="J62"/>
  <c r="R151"/>
  <c r="BK200"/>
  <c r="J200"/>
  <c r="J63"/>
  <c r="R200"/>
  <c r="BK219"/>
  <c r="J219"/>
  <c r="J64"/>
  <c r="R219"/>
  <c r="BK240"/>
  <c r="J240"/>
  <c r="J66"/>
  <c r="R240"/>
  <c r="BK274"/>
  <c r="J274"/>
  <c r="J67"/>
  <c r="R274"/>
  <c r="BK294"/>
  <c r="J294"/>
  <c r="J69"/>
  <c r="R294"/>
  <c i="2" r="BK539"/>
  <c r="J539"/>
  <c r="J70"/>
  <c i="4" r="BK91"/>
  <c r="J91"/>
  <c r="J62"/>
  <c i="2" r="BK661"/>
  <c r="J661"/>
  <c r="J75"/>
  <c i="3" r="BK232"/>
  <c r="J232"/>
  <c r="J65"/>
  <c r="BK290"/>
  <c r="J290"/>
  <c r="J68"/>
  <c i="4" r="BK87"/>
  <c r="J87"/>
  <c r="J61"/>
  <c r="BK95"/>
  <c r="J95"/>
  <c r="J63"/>
  <c r="BK99"/>
  <c r="J99"/>
  <c r="J64"/>
  <c r="BK103"/>
  <c r="J103"/>
  <c r="J65"/>
  <c i="3" r="J91"/>
  <c r="J61"/>
  <c i="4" r="J52"/>
  <c r="F55"/>
  <c r="E75"/>
  <c r="BE88"/>
  <c r="BE92"/>
  <c r="BE96"/>
  <c r="BE100"/>
  <c r="BE104"/>
  <c i="2" r="BK97"/>
  <c r="J97"/>
  <c r="J60"/>
  <c i="3" r="J52"/>
  <c r="BE104"/>
  <c r="BE112"/>
  <c r="BE138"/>
  <c r="BE144"/>
  <c r="E48"/>
  <c r="F55"/>
  <c r="BE109"/>
  <c r="BE124"/>
  <c r="BE152"/>
  <c r="BE158"/>
  <c r="BE169"/>
  <c r="BE174"/>
  <c r="BE176"/>
  <c r="BE186"/>
  <c r="BE188"/>
  <c r="BE197"/>
  <c r="BE201"/>
  <c r="BE207"/>
  <c r="BE212"/>
  <c r="BE220"/>
  <c r="BE263"/>
  <c r="BE275"/>
  <c r="BE92"/>
  <c r="BE98"/>
  <c r="BE117"/>
  <c r="BE128"/>
  <c r="BE134"/>
  <c r="BE164"/>
  <c r="BE180"/>
  <c r="BE182"/>
  <c r="BE191"/>
  <c r="BE194"/>
  <c r="BE227"/>
  <c r="BE251"/>
  <c r="BE257"/>
  <c r="BE268"/>
  <c r="BE282"/>
  <c r="BE288"/>
  <c r="BE291"/>
  <c r="BE295"/>
  <c r="BE303"/>
  <c r="BE307"/>
  <c r="BE215"/>
  <c r="BE233"/>
  <c r="BE241"/>
  <c r="BE246"/>
  <c r="BE286"/>
  <c r="BE297"/>
  <c r="BE299"/>
  <c r="BE301"/>
  <c i="2" r="E48"/>
  <c r="BE99"/>
  <c r="BE135"/>
  <c r="BE138"/>
  <c r="BE177"/>
  <c r="BE244"/>
  <c r="BE264"/>
  <c r="BE275"/>
  <c r="BE335"/>
  <c r="BE339"/>
  <c r="BE372"/>
  <c r="BE377"/>
  <c r="BE390"/>
  <c r="BE411"/>
  <c r="BE441"/>
  <c r="BE452"/>
  <c r="BE482"/>
  <c r="BE485"/>
  <c r="BE502"/>
  <c r="BE517"/>
  <c r="BE534"/>
  <c r="BE540"/>
  <c r="BE553"/>
  <c r="BE579"/>
  <c r="BE596"/>
  <c r="BE604"/>
  <c r="BE614"/>
  <c r="BE659"/>
  <c r="BE662"/>
  <c r="BE670"/>
  <c r="BE678"/>
  <c r="BE680"/>
  <c r="BE684"/>
  <c r="BE686"/>
  <c r="F55"/>
  <c r="J90"/>
  <c r="BE113"/>
  <c r="BE143"/>
  <c r="BE161"/>
  <c r="BE199"/>
  <c r="BE250"/>
  <c r="BE267"/>
  <c r="BE283"/>
  <c r="BE289"/>
  <c r="BE292"/>
  <c r="BE316"/>
  <c r="BE327"/>
  <c r="BE331"/>
  <c r="BE344"/>
  <c r="BE404"/>
  <c r="BE464"/>
  <c r="BE472"/>
  <c r="BE529"/>
  <c r="BE547"/>
  <c r="BE119"/>
  <c r="BE165"/>
  <c r="BE171"/>
  <c r="BE215"/>
  <c r="BE262"/>
  <c r="BE280"/>
  <c r="BE311"/>
  <c r="BE360"/>
  <c r="BE366"/>
  <c r="BE398"/>
  <c r="BE458"/>
  <c r="BE476"/>
  <c r="BE512"/>
  <c r="BE523"/>
  <c r="BE556"/>
  <c r="BE565"/>
  <c r="BE573"/>
  <c r="BE623"/>
  <c r="BE628"/>
  <c r="BE634"/>
  <c r="BE637"/>
  <c r="BE642"/>
  <c r="BE644"/>
  <c r="BE646"/>
  <c r="BE654"/>
  <c r="BE668"/>
  <c r="BE672"/>
  <c r="BE674"/>
  <c r="BE676"/>
  <c r="BE682"/>
  <c r="BE130"/>
  <c r="BE146"/>
  <c r="BE187"/>
  <c r="BE191"/>
  <c r="BE221"/>
  <c r="BE227"/>
  <c r="BE233"/>
  <c r="BE239"/>
  <c r="BE256"/>
  <c r="BE272"/>
  <c r="BE286"/>
  <c r="BE296"/>
  <c r="BE305"/>
  <c r="BE320"/>
  <c r="BE341"/>
  <c r="BE355"/>
  <c r="BE382"/>
  <c r="BE418"/>
  <c r="BE423"/>
  <c r="BE428"/>
  <c r="BE436"/>
  <c r="BE492"/>
  <c r="BE559"/>
  <c r="BE567"/>
  <c r="BE583"/>
  <c r="BE600"/>
  <c r="BE608"/>
  <c r="BE610"/>
  <c r="BE619"/>
  <c r="BE621"/>
  <c r="BE652"/>
  <c r="BE666"/>
  <c r="F36"/>
  <c i="1" r="BC55"/>
  <c i="2" r="F37"/>
  <c i="1" r="BD55"/>
  <c i="4" r="F35"/>
  <c i="1" r="BB57"/>
  <c i="4" r="J34"/>
  <c i="1" r="AW57"/>
  <c i="2" r="F35"/>
  <c i="1" r="BB55"/>
  <c i="4" r="F36"/>
  <c i="1" r="BC57"/>
  <c i="2" r="F34"/>
  <c i="1" r="BA55"/>
  <c i="3" r="J34"/>
  <c i="1" r="AW56"/>
  <c i="3" r="F37"/>
  <c i="1" r="BD56"/>
  <c i="4" r="F34"/>
  <c i="1" r="BA57"/>
  <c i="4" r="F37"/>
  <c i="1" r="BD57"/>
  <c i="2" r="J34"/>
  <c i="1" r="AW55"/>
  <c i="3" r="F35"/>
  <c i="1" r="BB56"/>
  <c i="3" r="F34"/>
  <c i="1" r="BA56"/>
  <c i="3" r="F36"/>
  <c i="1" r="BC56"/>
  <c i="3" l="1" r="R90"/>
  <c r="R89"/>
  <c i="2" r="T97"/>
  <c r="T96"/>
  <c i="3" r="T90"/>
  <c r="T89"/>
  <c i="2" r="R97"/>
  <c r="R96"/>
  <c i="3" r="BK90"/>
  <c r="J90"/>
  <c r="J60"/>
  <c i="2" r="P97"/>
  <c r="P96"/>
  <c i="1" r="AU55"/>
  <c i="3" r="P90"/>
  <c r="P89"/>
  <c i="1" r="AU56"/>
  <c i="4" r="BK86"/>
  <c r="J86"/>
  <c r="J60"/>
  <c i="2" r="BK96"/>
  <c r="J96"/>
  <c r="F33"/>
  <c i="1" r="AZ55"/>
  <c i="2" r="J30"/>
  <c i="1" r="AG55"/>
  <c i="3" r="J33"/>
  <c i="1" r="AV56"/>
  <c r="AT56"/>
  <c r="BA54"/>
  <c r="W30"/>
  <c r="BB54"/>
  <c r="W31"/>
  <c i="3" r="F33"/>
  <c i="1" r="AZ56"/>
  <c i="4" r="F33"/>
  <c i="1" r="AZ57"/>
  <c r="BD54"/>
  <c r="W33"/>
  <c r="BC54"/>
  <c r="W32"/>
  <c i="2" r="J33"/>
  <c i="1" r="AV55"/>
  <c r="AT55"/>
  <c i="4" r="J33"/>
  <c i="1" r="AV57"/>
  <c r="AT57"/>
  <c i="4" l="1" r="BK85"/>
  <c r="J85"/>
  <c r="J59"/>
  <c i="3" r="BK89"/>
  <c r="J89"/>
  <c i="1" r="AN55"/>
  <c i="2" r="J59"/>
  <c r="J39"/>
  <c i="3" r="J30"/>
  <c i="1" r="AG56"/>
  <c r="AZ54"/>
  <c r="AV54"/>
  <c r="AK29"/>
  <c r="AU54"/>
  <c r="AY54"/>
  <c r="AX54"/>
  <c r="AW54"/>
  <c r="AK30"/>
  <c i="3" l="1" r="J39"/>
  <c r="J59"/>
  <c i="1" r="AN56"/>
  <c i="4" r="J30"/>
  <c i="1" r="AG57"/>
  <c r="AG54"/>
  <c r="AK26"/>
  <c r="AK35"/>
  <c r="AT54"/>
  <c r="AN54"/>
  <c r="W29"/>
  <c i="4" l="1" r="J39"/>
  <c i="1"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<sst xmlns="http://schemas.openxmlformats.org/spreadsheetml/2006/main">
  <si>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</si>
  <si>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</si>
  <si>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</si>
  <si>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</si>
  <si>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</si>
  <si>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{3c1ce26e-5417-410e-9f75-17dcd7d69f1b}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</si>
  <si>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</si>
  <si>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</si>
  <si>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</si>
  <si>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</si>
  <si>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</si>
  <si>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</si>
  <si>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</si>
  <si>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DPT23-13n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</si>
  <si>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</si>
  <si>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</si>
  <si>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ZŠ Krušnohorská - Rekonstrukce stávajícího sportovního hřiště</t>
  </si>
  <si>
    <t>0,1</t>
  </si>
  <si>
    <t>KSO:</t>
  </si>
  <si>
    <t/>
  </si>
  <si>
    <t>CC-CZ:</t>
  </si>
  <si>
    <t>Místo:</t>
  </si>
  <si>
    <t xml:space="preserve"> Karlovy Vary</t>
  </si>
  <si>
    <t>Datum:</t>
  </si>
  <si>
    <t>28. 11. 2023</t>
  </si>
  <si>
    <t>0,2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</si>
  <si>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</si>
  <si>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</si>
  <si>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</si>
  <si>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</si>
  <si>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</si>
  <si>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</si>
  <si>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</si>
  <si>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DPT projekty Ostrov s.r.o.</t>
  </si>
  <si>
    <t>True</t>
  </si>
  <si>
    <t>Zpracovatel:</t>
  </si>
  <si>
    <t>Poznámka:</t>
  </si>
  <si>
    <t xml:space="preserve">POZNÁMKA1 : Fakturování sanace bude podle skutečně provedených prací.                                                            POZNÁMKA 2 : Soupis prací je sestaven s využitím Cenové soustavy ÚRS. Položky, které pochází z této cenové 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</si>
  <si>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</si>
  <si>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</si>
  <si>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</si>
  <si>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</si>
  <si>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</si>
  <si>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</si>
  <si>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</si>
  <si>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</si>
  <si>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</si>
  <si>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</si>
  <si>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</si>
  <si>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</si>
  <si>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</si>
  <si>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</si>
  <si>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</si>
  <si>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</si>
  <si>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</si>
  <si>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</si>
  <si>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</si>
  <si>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</si>
  <si>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</si>
  <si>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</si>
  <si>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</si>
  <si>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</si>
  <si>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</si>
  <si>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</si>
  <si>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</si>
  <si>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</si>
  <si>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</si>
  <si>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</si>
  <si>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</si>
  <si>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</si>
  <si>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</si>
  <si>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</si>
  <si>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</si>
  <si>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</si>
  <si>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</si>
  <si>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</si>
  <si>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</si>
  <si>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</si>
  <si>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Atletický ovál,hřiště na streetball,hřiště na fotbal,workoutové dopadové plochy</t>
  </si>
  <si>
    <t>STA</t>
  </si>
  <si>
    <t>1</t>
  </si>
  <si>
    <t>{ae19d9a2-c107-4507-8696-d46add742c5d}</t>
  </si>
  <si>
    <t>2</t>
  </si>
  <si>
    <t>02</t>
  </si>
  <si>
    <t>Hřiště víceúčelové</t>
  </si>
  <si>
    <t>{4fbc7433-0f85-44e1-9961-a1fff6ba83a2}</t>
  </si>
  <si>
    <t>09</t>
  </si>
  <si>
    <t>Vedlejší rozpočtové náklady</t>
  </si>
  <si>
    <t>{62d82623-a95e-44f1-95d5-5857c7affee2}</t>
  </si>
  <si>
    <t>KRYCÍ LIST SOUPISU PRACÍ</t>
  </si>
  <si>
    <t>Objekt:</t>
  </si>
  <si>
    <t>01 - Atletický ovál,hřiště na streetball,hřiště na fotbal,workoutové dopadové plochy</t>
  </si>
  <si>
    <t xml:space="preserve">POZNÁMKA1 : Fakturování sanace bude podle skutečně provedených prací.                                                            POZNÁMKA 2 : Soupis prací je sestaven s využitím Cenové soustavy ÚRS. Položky, které pochází z této cenové 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</si>
  <si>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</si>
  <si>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</si>
  <si>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</si>
  <si>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</si>
  <si>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</si>
  <si>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Zemní práce</t>
  </si>
  <si>
    <t xml:space="preserve">    11 -  Zemní práce - přípravné a přidružené práce</t>
  </si>
  <si>
    <t xml:space="preserve">    2 -  Zakládání</t>
  </si>
  <si>
    <t xml:space="preserve">    3 - Svislé a kompletní konstrukce-oplocení</t>
  </si>
  <si>
    <t xml:space="preserve">    5 - Komunikace pozemní</t>
  </si>
  <si>
    <t xml:space="preserve">    5.01 -  Plochy s umělým povrchem</t>
  </si>
  <si>
    <t xml:space="preserve">    5.02 -  Plochy z betonové dlažby</t>
  </si>
  <si>
    <t xml:space="preserve">    5.03 -  Doskočiště skoku dalekého</t>
  </si>
  <si>
    <t xml:space="preserve">    5.04 -  Sektor vrhu koulí</t>
  </si>
  <si>
    <t xml:space="preserve">    5.06 - Hřiště na petanque</t>
  </si>
  <si>
    <t xml:space="preserve">    5.07 - Workoutové dopadové plochy</t>
  </si>
  <si>
    <t xml:space="preserve">    8 - Trubní vedení</t>
  </si>
  <si>
    <t xml:space="preserve">    91 -  Doplňující konstrukce a práce pozemních komunikací, letišť a ploch</t>
  </si>
  <si>
    <t xml:space="preserve">    93 -  Různé dokončovací konstrukce a práce inženýrských staveb</t>
  </si>
  <si>
    <t xml:space="preserve">    998 - Přesun hmot</t>
  </si>
  <si>
    <t xml:space="preserve">    VYB - 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</si>
  <si>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</si>
  <si>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</si>
  <si>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</si>
  <si>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</si>
  <si>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</si>
  <si>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</si>
  <si>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</si>
  <si>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</si>
  <si>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</si>
  <si>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</si>
  <si>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</si>
  <si>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</si>
  <si>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</si>
  <si>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</si>
  <si>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</si>
  <si>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</si>
  <si>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</si>
  <si>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</si>
  <si>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122251106</t>
  </si>
  <si>
    <t>Odkopávky a prokopávky nezapažené v hornině třídy těžitelnosti I skupiny 3 objem do 5000 m3 strojně</t>
  </si>
  <si>
    <t>m3</t>
  </si>
  <si>
    <t>CS ÚRS 2022 02</t>
  </si>
  <si>
    <t>4</t>
  </si>
  <si>
    <t>1658784093</t>
  </si>
  <si>
    <t>PP</t>
  </si>
  <si>
    <t>Odkopávky a prokopávky nezapažené strojně v hornině třídy těžitelnosti I skupiny 3 přes 1 000 do 5 000 m3</t>
  </si>
  <si>
    <t>Online PSC</t>
  </si>
  <si>
    <t>https://podminky.urs.cz/item/CS_URS_2022_02/122251106</t>
  </si>
  <si>
    <t>VV</t>
  </si>
  <si>
    <t>atletický ovál</t>
  </si>
  <si>
    <t>460,0+150,0</t>
  </si>
  <si>
    <t>hřiště na streetball</t>
  </si>
  <si>
    <t>180,0+100,0</t>
  </si>
  <si>
    <t>hřiště na petanque</t>
  </si>
  <si>
    <t>35,0</t>
  </si>
  <si>
    <t>workout dopad.plochy</t>
  </si>
  <si>
    <t>50,0</t>
  </si>
  <si>
    <t>hřiště na fotbal</t>
  </si>
  <si>
    <t>550,0+310,0</t>
  </si>
  <si>
    <t>Součet</t>
  </si>
  <si>
    <t>132251101</t>
  </si>
  <si>
    <t>Hloubení rýh nezapažených š do 800 mm v hornině třídy těžitelnosti I skupiny 3 objem do 20 m3 strojně</t>
  </si>
  <si>
    <t>-346917232</t>
  </si>
  <si>
    <t>Hloubení nezapažených rýh šířky do 800 mm strojně s urovnáním dna do předepsaného profilu a spádu v hornině třídy těžitelnosti I skupiny 3 do 20 m3</t>
  </si>
  <si>
    <t>https://podminky.urs.cz/item/CS_URS_2022_02/132251101</t>
  </si>
  <si>
    <t>0,3*1,0*225,0</t>
  </si>
  <si>
    <t>3</t>
  </si>
  <si>
    <t>133251101</t>
  </si>
  <si>
    <t>Hloubení šachet nezapažených v hornině třídy těžitelnosti I skupiny 3 objem do 20 m3</t>
  </si>
  <si>
    <t>1983851863</t>
  </si>
  <si>
    <t>Hloubení nezapažených šachet strojně v hornině třídy těžitelnosti I skupiny 3 do 20 m3</t>
  </si>
  <si>
    <t>https://podminky.urs.cz/item/CS_URS_2022_02/133251101</t>
  </si>
  <si>
    <t>základ pro basketbalový koš</t>
  </si>
  <si>
    <t>1,0*1,0*1,0*2</t>
  </si>
  <si>
    <t>hřiště na fotbal - patky pro branky</t>
  </si>
  <si>
    <t>1,0*1,0*1,0*2*2</t>
  </si>
  <si>
    <t>základy pro plot</t>
  </si>
  <si>
    <t>0,6*0,6*1,0*13*2</t>
  </si>
  <si>
    <t>0,04</t>
  </si>
  <si>
    <t>162751113</t>
  </si>
  <si>
    <t>Vodorovné přemístění přes 5 000 do 6000 m výkopku/sypaniny z horniny třídy těžitelnosti I skupiny 1 až 3</t>
  </si>
  <si>
    <t>-644616999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</si>
  <si>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</si>
  <si>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https://podminky.urs.cz/item/CS_URS_2022_02/162751113</t>
  </si>
  <si>
    <t>1835,0+15,4</t>
  </si>
  <si>
    <t>5</t>
  </si>
  <si>
    <t>171251201</t>
  </si>
  <si>
    <t>Uložení sypaniny na skládky nebo meziskládky</t>
  </si>
  <si>
    <t>332575510</t>
  </si>
  <si>
    <t>Uložení sypaniny na skládky nebo meziskládky bez hutnění s upravením uložené sypaniny do předepsaného tvaru</t>
  </si>
  <si>
    <t>https://podminky.urs.cz/item/CS_URS_2022_02/171251201</t>
  </si>
  <si>
    <t>6</t>
  </si>
  <si>
    <t>171201231</t>
  </si>
  <si>
    <t>Poplatek za uložení zeminy a kamení na recyklační skládce (skládkovné) kód odpadu 17 05 04</t>
  </si>
  <si>
    <t>t</t>
  </si>
  <si>
    <t>729228094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</si>
  <si>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</si>
  <si>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</si>
  <si>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1850,4*2,0</t>
  </si>
  <si>
    <t>7</t>
  </si>
  <si>
    <t>174151101</t>
  </si>
  <si>
    <t>Zásyp jam, šachet rýh nebo kolem objektů sypaninou se zhutněním</t>
  </si>
  <si>
    <t>1926822493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</si>
  <si>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</si>
  <si>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</si>
  <si>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8</t>
  </si>
  <si>
    <t>180404112</t>
  </si>
  <si>
    <t>Založení hřišťového trávníku výsevem na vrstvě substrátu</t>
  </si>
  <si>
    <t>m2</t>
  </si>
  <si>
    <t>-936776889</t>
  </si>
  <si>
    <t>https://podminky.urs.cz/item/CS_URS_2022_02/180404112</t>
  </si>
  <si>
    <t>pod ohumusování</t>
  </si>
  <si>
    <t>780,0</t>
  </si>
  <si>
    <t>240,0</t>
  </si>
  <si>
    <t>30,0</t>
  </si>
  <si>
    <t>110,0</t>
  </si>
  <si>
    <t>460,0</t>
  </si>
  <si>
    <t>9</t>
  </si>
  <si>
    <t>M</t>
  </si>
  <si>
    <t>00572440</t>
  </si>
  <si>
    <t>osivo směs travní hřištní</t>
  </si>
  <si>
    <t>kg</t>
  </si>
  <si>
    <t>-434927321</t>
  </si>
  <si>
    <t>1620,0*0,05*1,05</t>
  </si>
  <si>
    <t>10</t>
  </si>
  <si>
    <t>181351113</t>
  </si>
  <si>
    <t>Rozprostření ornice tl vrstvy do 200 mm pl přes 500 m2 v rovině nebo ve svahu do 1:5 strojně</t>
  </si>
  <si>
    <t>419078698</t>
  </si>
  <si>
    <t>Rozprostření a urovnání ornice v rovině nebo ve svahu sklonu do 1:5 strojně při souvislé ploše přes 500 m2, tl. vrstvy do 200 mm</t>
  </si>
  <si>
    <t>https://podminky.urs.cz/item/CS_URS_2022_02/181351113</t>
  </si>
  <si>
    <t xml:space="preserve"> atletický ovál</t>
  </si>
  <si>
    <t>11</t>
  </si>
  <si>
    <t>182351023</t>
  </si>
  <si>
    <t>Rozprostření ornice pl do 100 m2 ve svahu přes 1:5 tl vrstvy do 200 mm strojně</t>
  </si>
  <si>
    <t>265782966</t>
  </si>
  <si>
    <t>Rozprostření a urovnání ornice ve svahu sklonu přes 1:5 strojně při souvislé ploše do 100 m2, tl. vrstvy do 200 mm</t>
  </si>
  <si>
    <t>https://podminky.urs.cz/item/CS_URS_2022_02/182351023</t>
  </si>
  <si>
    <t>12</t>
  </si>
  <si>
    <t>182351123</t>
  </si>
  <si>
    <t>Rozprostření ornice pl přes 100 do 500 m2 ve svahu přes 1:5 tl vrstvy do 200 mm strojně</t>
  </si>
  <si>
    <t>2033393252</t>
  </si>
  <si>
    <t>Rozprostření a urovnání ornice ve svahu sklonu přes 1:5 strojně při souvislé ploše přes 100 do 500 m2, tl. vrstvy do 200 mm</t>
  </si>
  <si>
    <t>https://podminky.urs.cz/item/CS_URS_2022_02/182351123</t>
  </si>
  <si>
    <t>workout dopadové plochy</t>
  </si>
  <si>
    <t>13</t>
  </si>
  <si>
    <t>10371500</t>
  </si>
  <si>
    <t>substrát pro trávníky VL</t>
  </si>
  <si>
    <t>-1549439946</t>
  </si>
  <si>
    <t>(780,0+30,0+810,0)*0,10</t>
  </si>
  <si>
    <t>14</t>
  </si>
  <si>
    <t>181951111</t>
  </si>
  <si>
    <t>Úprava pláně v hornině třídy těžitelnosti I skupiny 1 až 3 bez zhutnění strojně</t>
  </si>
  <si>
    <t>893214928</t>
  </si>
  <si>
    <t>Úprava pláně vyrovnáním výškových rozdílů strojně v hornině třídy těžitelnosti I, skupiny 1 až 3 bez zhutnění</t>
  </si>
  <si>
    <t>https://podminky.urs.cz/item/CS_URS_2022_02/181951111</t>
  </si>
  <si>
    <t>1160,0</t>
  </si>
  <si>
    <t>181951112</t>
  </si>
  <si>
    <t>Úprava pláně v hornině třídy těžitelnosti I skupiny 1 až 3 se zhutněním strojně</t>
  </si>
  <si>
    <t>1587184055</t>
  </si>
  <si>
    <t>Úprava pláně vyrovnáním výškových rozdílů strojně v hornině třídy těžitelnosti I, skupiny 1 až 3 se zhutněním</t>
  </si>
  <si>
    <t>https://podminky.urs.cz/item/CS_URS_2022_02/181951112</t>
  </si>
  <si>
    <t>pod zpevněné plochy</t>
  </si>
  <si>
    <t>740,0+15,0+130,0+3,0*8,0+4,0+9,0</t>
  </si>
  <si>
    <t>490,0</t>
  </si>
  <si>
    <t>90,0+5,0</t>
  </si>
  <si>
    <t>90,0+56,0</t>
  </si>
  <si>
    <t>1472,0</t>
  </si>
  <si>
    <t xml:space="preserve"> Zemní práce - přípravné a přidružené práce</t>
  </si>
  <si>
    <t>16</t>
  </si>
  <si>
    <t>113107183</t>
  </si>
  <si>
    <t>Odstranění podkladu živičného tl přes 100 do 150 mm strojně pl přes 50 do 200 m2</t>
  </si>
  <si>
    <t>628897190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</si>
  <si>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</si>
  <si>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https://podminky.urs.cz/item/CS_URS_2022_02/113107183</t>
  </si>
  <si>
    <t>80,0+220,0</t>
  </si>
  <si>
    <t>17</t>
  </si>
  <si>
    <t>113107243</t>
  </si>
  <si>
    <t>Odstranění podkladu živičného tl přes 100 do 150 mm strojně pl přes 200 m2</t>
  </si>
  <si>
    <t>-1481676141</t>
  </si>
  <si>
    <t>Odstranění podkladů nebo krytů strojně plochy jednotlivě přes 200 m2 s přemístěním hmot na skládku na vzdálenost do 20 m nebo s naložením na dopravní prostředek živičných, o tl. vrstvy přes 100 do 150 mm</t>
  </si>
  <si>
    <t>https://podminky.urs.cz/item/CS_URS_2022_02/113107243</t>
  </si>
  <si>
    <t>atletický ovál-sprinterské rovinky, sektor pro skok daleký a oštěp</t>
  </si>
  <si>
    <t>790,0</t>
  </si>
  <si>
    <t>18</t>
  </si>
  <si>
    <t>113107336</t>
  </si>
  <si>
    <t>Odstranění podkladu z betonu vyztuženého sítěmi tl přes 100 do 150 mm strojně pl do 50 m2</t>
  </si>
  <si>
    <t>-966064018</t>
  </si>
  <si>
    <t>Odstranění podkladů nebo krytů strojně plochy jednotlivě do 50 m2 s přemístěním hmot na skládku na vzdálenost do 3 m nebo s naložením na dopravní prostředek z betonu vyztuženého sítěmi, o tl. vrstvy přes 100 do 150 mm</t>
  </si>
  <si>
    <t>https://podminky.urs.cz/item/CS_URS_2022_02/113107336</t>
  </si>
  <si>
    <t>odhodové kruhy disku a koule</t>
  </si>
  <si>
    <t>8,0</t>
  </si>
  <si>
    <t>19</t>
  </si>
  <si>
    <t>113204111</t>
  </si>
  <si>
    <t>Vytrhání obrub záhonových</t>
  </si>
  <si>
    <t>m</t>
  </si>
  <si>
    <t>520705640</t>
  </si>
  <si>
    <t>Vytrhání obrub s vybouráním lože, s přemístěním hmot na skládku na vzdálenost do 3 m nebo s naložením na dopravní prostředek záhonových</t>
  </si>
  <si>
    <t>https://podminky.urs.cz/item/CS_URS_2022_02/113204111</t>
  </si>
  <si>
    <t>730,0</t>
  </si>
  <si>
    <t>20</t>
  </si>
  <si>
    <t>113R1</t>
  </si>
  <si>
    <t>Odstranění stávajícího umělého povrchu vč. očištění plochy</t>
  </si>
  <si>
    <t>R-položka</t>
  </si>
  <si>
    <t>-316125715</t>
  </si>
  <si>
    <t>1900,0</t>
  </si>
  <si>
    <t>919735113</t>
  </si>
  <si>
    <t>Řezání stávajícího živičného krytu hl přes 100 do 150 mm</t>
  </si>
  <si>
    <t>1025063422</t>
  </si>
  <si>
    <t>Řezání stávajícího živičného krytu nebo podkladu hloubky přes 100 do 150 mm</t>
  </si>
  <si>
    <t>https://podminky.urs.cz/item/CS_URS_2022_02/919735113</t>
  </si>
  <si>
    <t>400,0</t>
  </si>
  <si>
    <t>22</t>
  </si>
  <si>
    <t>961044111</t>
  </si>
  <si>
    <t>Bourání základů z betonu prostého</t>
  </si>
  <si>
    <t>-2068748336</t>
  </si>
  <si>
    <t>Bourání základů z betonu prostého</t>
  </si>
  <si>
    <t>https://podminky.urs.cz/item/CS_URS_2022_02/961044111</t>
  </si>
  <si>
    <t>diskový sektor - základy pro klec</t>
  </si>
  <si>
    <t>6,0</t>
  </si>
  <si>
    <t>23</t>
  </si>
  <si>
    <t>966008221</t>
  </si>
  <si>
    <t>Bourání betonového nebo polymerbetonového odvodňovacího žlabu š do 200 mm</t>
  </si>
  <si>
    <t>1742801181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</si>
  <si>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</si>
  <si>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https://podminky.urs.cz/item/CS_URS_2022_02/966008221</t>
  </si>
  <si>
    <t>250,0</t>
  </si>
  <si>
    <t>24</t>
  </si>
  <si>
    <t>966008R</t>
  </si>
  <si>
    <t>Bourání uliční vpusti</t>
  </si>
  <si>
    <t>kus</t>
  </si>
  <si>
    <t>-1071567628</t>
  </si>
  <si>
    <t>25</t>
  </si>
  <si>
    <t>997221551</t>
  </si>
  <si>
    <t>Vodorovná doprava suti ze sypkých materiálů do 1 km</t>
  </si>
  <si>
    <t>1685319780</t>
  </si>
  <si>
    <t>Vodorovná doprava suti bez naložení, ale se složením a s hrubým urovnáním ze sypkých materiálů, na vzdálenost do 1 km</t>
  </si>
  <si>
    <t>https://podminky.urs.cz/item/CS_URS_2022_02/997221551</t>
  </si>
  <si>
    <t>26</t>
  </si>
  <si>
    <t>997221559</t>
  </si>
  <si>
    <t>Příplatek ZKD 1 km u vodorovné dopravy suti ze sypkých materiálů</t>
  </si>
  <si>
    <t>1629405206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</si>
  <si>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</si>
  <si>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</si>
  <si>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371,53*5</t>
  </si>
  <si>
    <t>27</t>
  </si>
  <si>
    <t>997221561</t>
  </si>
  <si>
    <t>Vodorovná doprava suti z kusových materiálů do 1 km</t>
  </si>
  <si>
    <t>367178369</t>
  </si>
  <si>
    <t>Vodorovná doprava suti bez naložení, ale se složením a s hrubým urovnáním z kusových materiálů, na vzdálenost do 1 km</t>
  </si>
  <si>
    <t>https://podminky.urs.cz/item/CS_URS_2022_02/997221561</t>
  </si>
  <si>
    <t>28</t>
  </si>
  <si>
    <t>997221569</t>
  </si>
  <si>
    <t>Příplatek ZKD 1 km u vodorovné dopravy suti z kusových materiálů</t>
  </si>
  <si>
    <t>100695695</t>
  </si>
  <si>
    <t>https://podminky.urs.cz/item/CS_URS_2022_02/997221569</t>
  </si>
  <si>
    <t>138,8*5</t>
  </si>
  <si>
    <t>29</t>
  </si>
  <si>
    <t>997221611</t>
  </si>
  <si>
    <t>Nakládání suti na dopravní prostředky pro vodorovnou dopravu</t>
  </si>
  <si>
    <t>-699884165</t>
  </si>
  <si>
    <t>Nakládání na dopravní prostředky pro vodorovnou dopravu suti</t>
  </si>
  <si>
    <t>https://podminky.urs.cz/item/CS_URS_2022_02/997221611</t>
  </si>
  <si>
    <t>30</t>
  </si>
  <si>
    <t>997221861</t>
  </si>
  <si>
    <t>Poplatek za uložení stavebního odpadu na recyklační skládce (skládkovné) z prostého betonu pod kódem 17 01 01</t>
  </si>
  <si>
    <t>476649819</t>
  </si>
  <si>
    <t>Poplatek za uložení stavebního odpadu na recyklační skládce (skládkovné) z prostého betonu zatříděného do Katalogu odpadů pod kódem 17 01 01</t>
  </si>
  <si>
    <t>https://podminky.urs.cz/item/CS_URS_2022_02/997221861</t>
  </si>
  <si>
    <t>31</t>
  </si>
  <si>
    <t>997221862</t>
  </si>
  <si>
    <t>Poplatek za uložení stavebního odpadu na recyklační skládce (skládkovné) z armovaného betonu pod kódem 17 01 01</t>
  </si>
  <si>
    <t>-621333273</t>
  </si>
  <si>
    <t>Poplatek za uložení stavebního odpadu na recyklační skládce (skládkovné) z armovaného betonu zatříděného do Katalogu odpadů pod kódem 17 01 01</t>
  </si>
  <si>
    <t>https://podminky.urs.cz/item/CS_URS_2022_02/997221862</t>
  </si>
  <si>
    <t>32</t>
  </si>
  <si>
    <t>997221875</t>
  </si>
  <si>
    <t>Poplatek za uložení stavebního odpadu na recyklační skládce (skládkovné) asfaltového bez obsahu dehtu zatříděného do Katalogu odpadů pod kódem 17 03 02</t>
  </si>
  <si>
    <t>-843716474</t>
  </si>
  <si>
    <t>https://podminky.urs.cz/item/CS_URS_2022_02/997221875</t>
  </si>
  <si>
    <t>33</t>
  </si>
  <si>
    <t>997013871</t>
  </si>
  <si>
    <t>Poplatek za uložení stavebního odpadu na recyklační skládce (skládkovné) směsného stavebního a demoličního kód odpadu 17 09 04</t>
  </si>
  <si>
    <t>-265259121</t>
  </si>
  <si>
    <t>Poplatek za uložení stavebního odpadu na recyklační skládce (skládkovné) směsného stavebního a demoličního zatříděného do Katalogu odpadů pod kódem 17 09 04</t>
  </si>
  <si>
    <t>https://podminky.urs.cz/item/CS_URS_2022_02/997013871</t>
  </si>
  <si>
    <t xml:space="preserve"> Zakládání</t>
  </si>
  <si>
    <t>34</t>
  </si>
  <si>
    <t>275313711</t>
  </si>
  <si>
    <t>Základové patky z betonu tř. C 20/25</t>
  </si>
  <si>
    <t>-1834541703</t>
  </si>
  <si>
    <t>Základy z betonu prostého patky a bloky z betonu kamenem neprokládaného tř. C 20/25</t>
  </si>
  <si>
    <t>https://podminky.urs.cz/item/CS_URS_2022_02/275313711</t>
  </si>
  <si>
    <t>1,0*1,0*1,0*2*2*1,035</t>
  </si>
  <si>
    <t>0,6*0,6*1,0*13*2*1,035</t>
  </si>
  <si>
    <t>0,17</t>
  </si>
  <si>
    <t>35</t>
  </si>
  <si>
    <t>275313811</t>
  </si>
  <si>
    <t>Základové patky z betonu tř. C 25/30</t>
  </si>
  <si>
    <t>-99775538</t>
  </si>
  <si>
    <t>Základy z betonu prostého patky a bloky z betonu kamenem neprokládaného tř. C 25/30</t>
  </si>
  <si>
    <t>https://podminky.urs.cz/item/CS_URS_2022_02/275313811</t>
  </si>
  <si>
    <t>basketbalový koš</t>
  </si>
  <si>
    <t>1,0*1,0*1,0*2*1,035</t>
  </si>
  <si>
    <t>36</t>
  </si>
  <si>
    <t>275353102</t>
  </si>
  <si>
    <t>Bednění kotevních otvorů v základových patkách průřezu do 0,01 m2 hl přes 0,25 do 0,5 m</t>
  </si>
  <si>
    <t>1019561218</t>
  </si>
  <si>
    <t>Bednění kotevních otvorů a prostupů v základových konstrukcích v patkách včetně polohového zajištění a odbednění, popř. ztraceného bednění z pletiva apod. průřezu do 0,01 m2, hl. přes 0,25 do 0,50 m</t>
  </si>
  <si>
    <t>https://podminky.urs.cz/item/CS_URS_2022_02/275353102</t>
  </si>
  <si>
    <t>37</t>
  </si>
  <si>
    <t>275353109</t>
  </si>
  <si>
    <t>Příplatek ZKD 0,5 m hl u bednění kotevních otvorů v základových patkách průřezu do 0,01 m2</t>
  </si>
  <si>
    <t>1426731994</t>
  </si>
  <si>
    <t>Bednění kotevních otvorů a prostupů v základových konstrukcích v patkách včetně polohového zajištění a odbednění, popř. ztraceného bednění z pletiva apod. průřezu do 0,01 m2, hl. Příplatek k ceně -3102 za každý další i započatý 0,5 m hl.</t>
  </si>
  <si>
    <t>https://podminky.urs.cz/item/CS_URS_2022_02/275353109</t>
  </si>
  <si>
    <t>Svislé a kompletní konstrukce-oplocení</t>
  </si>
  <si>
    <t>38</t>
  </si>
  <si>
    <t>338171121</t>
  </si>
  <si>
    <t>Osazování sloupků a vzpěr plotových ocelových v přes 2 do 2,6 m se zalitím MC</t>
  </si>
  <si>
    <t>-990428642</t>
  </si>
  <si>
    <t>Montáž sloupků a vzpěr plotových ocelových trubkových nebo profilovaných výšky přes 2 do 2,6 m se zalitím cementovou maltou do vynechaných otvorů</t>
  </si>
  <si>
    <t>https://podminky.urs.cz/item/CS_URS_2022_02/338171121</t>
  </si>
  <si>
    <t>SROVNATELNĚ</t>
  </si>
  <si>
    <t>39</t>
  </si>
  <si>
    <t>33817R</t>
  </si>
  <si>
    <t xml:space="preserve">Montáž plotových polí v. 5,2m </t>
  </si>
  <si>
    <t>1059522007</t>
  </si>
  <si>
    <t>32,0*2</t>
  </si>
  <si>
    <t>40</t>
  </si>
  <si>
    <t>552R</t>
  </si>
  <si>
    <t>Oplocení-plotová bariéra v. 5,2m - sloupek pr.76mm (vzpěra pr.76mm)+výplň PP síť vč.lanka + výztuha tr. pr.32mm - dodávka vč.kotevních prvků, doplňků a příslušenství (specifikace dle PD)</t>
  </si>
  <si>
    <t>-95995297</t>
  </si>
  <si>
    <t>41</t>
  </si>
  <si>
    <t>348121221</t>
  </si>
  <si>
    <t>Osazení podhrabových desek dl přes 2 do 3 m na ocelové plotové sloupky</t>
  </si>
  <si>
    <t>-1446919281</t>
  </si>
  <si>
    <t>Osazení podhrabových desek na ocelové sloupky, délky desek přes 2 do 3 m</t>
  </si>
  <si>
    <t>https://podminky.urs.cz/item/CS_URS_2022_02/348121221</t>
  </si>
  <si>
    <t>12*2</t>
  </si>
  <si>
    <t>42</t>
  </si>
  <si>
    <t>5923312R1</t>
  </si>
  <si>
    <t>deska podhrabová betonová 2450x50x300mm</t>
  </si>
  <si>
    <t>-2055599178</t>
  </si>
  <si>
    <t>43</t>
  </si>
  <si>
    <t>5923312R2</t>
  </si>
  <si>
    <t>deska podhrabová betonová 2950x50x300mm</t>
  </si>
  <si>
    <t>-1493365649</t>
  </si>
  <si>
    <t>Komunikace pozemní</t>
  </si>
  <si>
    <t>44</t>
  </si>
  <si>
    <t>564760111</t>
  </si>
  <si>
    <t>Podklad z kameniva hrubého drceného vel. 16-32 mm plochy přes 100 m2 tl 200 mm</t>
  </si>
  <si>
    <t>932605894</t>
  </si>
  <si>
    <t>Podklad nebo kryt z kameniva hrubého drceného vel. 16-32 mm s rozprostřením a zhutněním plochy přes 100 m2, po zhutnění tl. 200 mm</t>
  </si>
  <si>
    <t>https://podminky.urs.cz/item/CS_URS_2022_02/564760111</t>
  </si>
  <si>
    <t>sanace</t>
  </si>
  <si>
    <t>740,0</t>
  </si>
  <si>
    <t>1550,0</t>
  </si>
  <si>
    <t>45</t>
  </si>
  <si>
    <t>581124113R</t>
  </si>
  <si>
    <t>Kryt z betonu komunikace pro pěší tl. 260 mm</t>
  </si>
  <si>
    <t>1138418456</t>
  </si>
  <si>
    <t>Kryt z prostého betonu komunikací pro pěší tl. 260 mm</t>
  </si>
  <si>
    <t>dobetonávka - atletický ovál</t>
  </si>
  <si>
    <t>40,0</t>
  </si>
  <si>
    <t>46</t>
  </si>
  <si>
    <t>581124115R</t>
  </si>
  <si>
    <t>Kryt z betonu komunikace pro pěší tl. 300 mm</t>
  </si>
  <si>
    <t>1822150476</t>
  </si>
  <si>
    <t>Kryt z prostého betonu komunikací pro pěší tl. 300 mm</t>
  </si>
  <si>
    <t>5.01</t>
  </si>
  <si>
    <t xml:space="preserve"> Plochy s umělým povrchem</t>
  </si>
  <si>
    <t>47</t>
  </si>
  <si>
    <t>564231111</t>
  </si>
  <si>
    <t>Podklad nebo podsyp ze štěrkopísku ŠP plochy přes 100 m2 tl 100 mm</t>
  </si>
  <si>
    <t>1774260743</t>
  </si>
  <si>
    <t>Podklad nebo podsyp ze štěrkopísku ŠP s rozprostřením, vlhčením a zhutněním plochy přes 100 m2, po zhutnění tl. 100 mm</t>
  </si>
  <si>
    <t>https://podminky.urs.cz/item/CS_URS_2022_02/564231111</t>
  </si>
  <si>
    <t>48</t>
  </si>
  <si>
    <t>564710R1</t>
  </si>
  <si>
    <t>Podklad z kameniva drobného drceného vel. 0-4 mm tl 10 mm</t>
  </si>
  <si>
    <t>-2003290637</t>
  </si>
  <si>
    <t>49</t>
  </si>
  <si>
    <t>56476001R</t>
  </si>
  <si>
    <t>Podklad z kameniva hrubého drceného vel. 4-32 mm plochy přes 100 m2 tl 200 mm</t>
  </si>
  <si>
    <t>-755181400</t>
  </si>
  <si>
    <t>Podklad nebo kryt z kameniva hrubého drceného vel. 4-32 mm s rozprostřením a zhutněním plochy přes 100 m2, po zhutnění tl. 200 mm</t>
  </si>
  <si>
    <t>50</t>
  </si>
  <si>
    <t>564831111</t>
  </si>
  <si>
    <t>Podklad ze štěrkodrtě ŠD plochy přes 100 m2 tl 100 mm</t>
  </si>
  <si>
    <t>390806120</t>
  </si>
  <si>
    <t>Podklad ze štěrkodrti ŠD s rozprostřením a zhutněním plochy přes 100 m2, po zhutnění tl. 100 mm</t>
  </si>
  <si>
    <t>https://podminky.urs.cz/item/CS_URS_2022_02/564831111</t>
  </si>
  <si>
    <t>konstrukce běžeckých drah a skokanských sektorů</t>
  </si>
  <si>
    <t>51</t>
  </si>
  <si>
    <t>564952111</t>
  </si>
  <si>
    <t>Podklad z mechanicky zpevněného kameniva MZK tl 150 mm</t>
  </si>
  <si>
    <t>1250041127</t>
  </si>
  <si>
    <t>Podklad z mechanicky zpevněného kameniva MZK (minerální beton) s rozprostřením a s hutněním, po zhutnění tl. 150 mm</t>
  </si>
  <si>
    <t>https://podminky.urs.cz/item/CS_URS_2022_02/564952111</t>
  </si>
  <si>
    <t>konstrukce běžeckých drah a sektorů</t>
  </si>
  <si>
    <t>52</t>
  </si>
  <si>
    <t>571908111</t>
  </si>
  <si>
    <t>Kryt vymývaným dekoračním kamenivem (kačírkem) tl 200 mm</t>
  </si>
  <si>
    <t>-376957473</t>
  </si>
  <si>
    <t>Kryt vymývaným dekoračním kamenivem (kačírkem) tl. 200 mm</t>
  </si>
  <si>
    <t>https://podminky.urs.cz/item/CS_URS_2022_02/571908111</t>
  </si>
  <si>
    <t>mezi obrubníkem a podhrabovou deskou</t>
  </si>
  <si>
    <t>0,5*32,0*2</t>
  </si>
  <si>
    <t>53</t>
  </si>
  <si>
    <t>5761361R1</t>
  </si>
  <si>
    <t xml:space="preserve">Asfaltový koberec drenážní PA 8 tl 40 mm š přes 3 m </t>
  </si>
  <si>
    <t>55564962</t>
  </si>
  <si>
    <t>Asfaltový koberec drenážní PA 8 tl 40 mm š přes 3 m</t>
  </si>
  <si>
    <t xml:space="preserve">oprava  atlet.oválu (cca 20% plochy) + konstrukce běžeckých drah a sektorů</t>
  </si>
  <si>
    <t>220,0+740,0</t>
  </si>
  <si>
    <t>54</t>
  </si>
  <si>
    <t>5761463R1</t>
  </si>
  <si>
    <t xml:space="preserve">Asfaltový koberec drenážní PA 16 tl 50 mm š přes 3 m </t>
  </si>
  <si>
    <t>-1403688943</t>
  </si>
  <si>
    <t>Asfaltový koberec drenážní PA 16 tl 50 mm š přes 3 m</t>
  </si>
  <si>
    <t>oprava atlet.oválu (cca 10% plochy) + konstrukce běžeckých drah a sektorů</t>
  </si>
  <si>
    <t>55</t>
  </si>
  <si>
    <t>5792111R1</t>
  </si>
  <si>
    <t>Vodopropustný, umělý povrch tvořený spodní vrstvou směsi černého recyklovaného gum.granulátu a na ní barevného nástřiku v červené barvě - montáž a dodávka</t>
  </si>
  <si>
    <t>-1340392247</t>
  </si>
  <si>
    <t>Vodopropustný, umělý povrch tvořený spodní vrstvou směsi černého recyklovaného gum.granulátu a na ní barevného nástřiku v červené barvě - montáž a dodávka
(specifikace dle PD)</t>
  </si>
  <si>
    <t>atlet.ovál</t>
  </si>
  <si>
    <t>1910,0</t>
  </si>
  <si>
    <t>56</t>
  </si>
  <si>
    <t>5792111R2</t>
  </si>
  <si>
    <t>Vodopropustný, umělý povrch z barevného EPDM granulátu ve dvoubarevném provedení - montáž a dodávka</t>
  </si>
  <si>
    <t>17038570</t>
  </si>
  <si>
    <t>Vodopropustný, umělý povrch z barevného EPDM granulátu ve dvoubarevném provedení - montáž a dodávka
(specifikace dle PD)</t>
  </si>
  <si>
    <t>57</t>
  </si>
  <si>
    <t>5792111R4</t>
  </si>
  <si>
    <t>Umělý trávník pro kopanou 3.generace, výška vlákna 40 mm, hmotnost 2,295 kg/m2, zásyp písek a zelený EPDM granulát - montáž a dodávka</t>
  </si>
  <si>
    <t>-1909375247</t>
  </si>
  <si>
    <t>Umělý trávník pro kopanou 3.generace, výška vlákna 40 mm, hmotnost 2,295 kg/m2, zásyp písek a zelený EPDM granulát
1.vlákno rovné, ve svazku 6 vláken, max.tl.360 mik, hm.13.000 dtex
2. vlákno texturované ve svazku 4 vlákna max.tl.255 mik., hm.8.000 dtex
obě vlákna extrudovaná, bez fibrilace, montáž a dodávka</t>
  </si>
  <si>
    <t>Kritéria dle TZ :</t>
  </si>
  <si>
    <t>1.vlákno rovné, ve svazku 6 vláken, max.tl.360 mik, hm.13.000 dtex</t>
  </si>
  <si>
    <t>2. vlákno textiurované ve svazku 4 vlákna max.tl.255 mik., hm.8.000 dtex</t>
  </si>
  <si>
    <t>obě vlákna extrudovaná, bez fibrilace, montáž a dodávka</t>
  </si>
  <si>
    <t>58</t>
  </si>
  <si>
    <t>5792111R5</t>
  </si>
  <si>
    <t>Elastická podložka pod umělý trávník ze směsi PU pojiva a gumového granulátu tl.25 mm - montáž a dodávka</t>
  </si>
  <si>
    <t>1286266708</t>
  </si>
  <si>
    <t>59</t>
  </si>
  <si>
    <t>919726201</t>
  </si>
  <si>
    <t>Geotextilie pro vyztužení, separaci a filtraci tkaná z PP podélná pevnost v tahu do 15 kN/m</t>
  </si>
  <si>
    <t>2063740819</t>
  </si>
  <si>
    <t>Geotextilie tkaná pro vyztužení, separaci nebo filtraci z polypropylenu, podélná pevnost v tahu do 15 kN/m</t>
  </si>
  <si>
    <t>https://podminky.urs.cz/item/CS_URS_2022_02/919726201</t>
  </si>
  <si>
    <t>(0,25+0,5+0,25)*32,0*2</t>
  </si>
  <si>
    <t>5.02</t>
  </si>
  <si>
    <t xml:space="preserve"> Plochy z betonové dlažby</t>
  </si>
  <si>
    <t>60</t>
  </si>
  <si>
    <t>564251011</t>
  </si>
  <si>
    <t>Podklad nebo podsyp ze štěrkopísku ŠP plochy do 100 m2 tl 150 mm</t>
  </si>
  <si>
    <t>244677795</t>
  </si>
  <si>
    <t>Podklad nebo podsyp ze štěrkopísku ŠP s rozprostřením, vlhčením a zhutněním plochy jednotlivě do 100 m2, po zhutnění tl. 150 mm</t>
  </si>
  <si>
    <t>https://podminky.urs.cz/item/CS_URS_2022_02/564251011</t>
  </si>
  <si>
    <t>hřiště na petanque - chodník</t>
  </si>
  <si>
    <t>5,0</t>
  </si>
  <si>
    <t>61</t>
  </si>
  <si>
    <t>564851011</t>
  </si>
  <si>
    <t>Podklad ze štěrkodrtě ŠD plochy do 100 m2 tl 150 mm</t>
  </si>
  <si>
    <t>1210341600</t>
  </si>
  <si>
    <t>Podklad ze štěrkodrti ŠD s rozprostřením a zhutněním plochy jednotlivě do 100 m2, po zhutnění tl. 150 mm</t>
  </si>
  <si>
    <t>https://podminky.urs.cz/item/CS_URS_2022_02/564851011</t>
  </si>
  <si>
    <t>sektor pro skok vysoký</t>
  </si>
  <si>
    <t>15,0</t>
  </si>
  <si>
    <t>62</t>
  </si>
  <si>
    <t>596211253</t>
  </si>
  <si>
    <t>Kladení zámkové dlažby komunikací pro pěší strojně tl 60 mm pl do 300 m2</t>
  </si>
  <si>
    <t>1593735991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</si>
  <si>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do 300 m2</t>
  </si>
  <si>
    <t>https://podminky.urs.cz/item/CS_URS_2022_02/596211253</t>
  </si>
  <si>
    <t>63</t>
  </si>
  <si>
    <t>592450R1</t>
  </si>
  <si>
    <t>dlažba betonová tl.60mm přírodní</t>
  </si>
  <si>
    <t>635935457</t>
  </si>
  <si>
    <t>20*1,02 "Přepočtené koeficientem množství</t>
  </si>
  <si>
    <t>5.03</t>
  </si>
  <si>
    <t xml:space="preserve"> Doskočiště skoku dalekého</t>
  </si>
  <si>
    <t>64</t>
  </si>
  <si>
    <t>564861011</t>
  </si>
  <si>
    <t>Podklad ze štěrkodrtě ŠD plochy do 100 m2 tl 200 mm</t>
  </si>
  <si>
    <t>1615559951</t>
  </si>
  <si>
    <t>Podklad ze štěrkodrti ŠD s rozprostřením a zhutněním plochy jednotlivě do 100 m2, po zhutnění tl. 200 mm</t>
  </si>
  <si>
    <t>https://podminky.urs.cz/item/CS_URS_2022_02/564861011</t>
  </si>
  <si>
    <t>doskočiště skoku dalekého</t>
  </si>
  <si>
    <t>3,0*8,0</t>
  </si>
  <si>
    <t>65</t>
  </si>
  <si>
    <t>919726123</t>
  </si>
  <si>
    <t>Geotextilie pro ochranu, separaci a filtraci netkaná měrná hm přes 300 do 500 g/m2</t>
  </si>
  <si>
    <t>267312413</t>
  </si>
  <si>
    <t>Geotextilie netkaná pro ochranu, separaci nebo filtraci měrná hmotnost přes 300 do 500 g/m2</t>
  </si>
  <si>
    <t>https://podminky.urs.cz/item/CS_URS_2022_02/919726123</t>
  </si>
  <si>
    <t>66</t>
  </si>
  <si>
    <t>936009122</t>
  </si>
  <si>
    <t>Bezpečnostní dopadová plocha venkovní na dětském hřišti tl 40 cm z písku</t>
  </si>
  <si>
    <t>1254285089</t>
  </si>
  <si>
    <t>Bezpečnostní dopadová plocha na dětském hřišti tloušťky 40 cm z písku</t>
  </si>
  <si>
    <t>https://podminky.urs.cz/item/CS_URS_2022_02/936009122</t>
  </si>
  <si>
    <t>písek pro doskočiště skoku dalekého</t>
  </si>
  <si>
    <t>5.04</t>
  </si>
  <si>
    <t xml:space="preserve"> Sektor vrhu koulí</t>
  </si>
  <si>
    <t>67</t>
  </si>
  <si>
    <t>-1651027817</t>
  </si>
  <si>
    <t>kruh pro vrh koulí</t>
  </si>
  <si>
    <t>4,0</t>
  </si>
  <si>
    <t>Mezisoučet</t>
  </si>
  <si>
    <t>výseč pro vrh koulí</t>
  </si>
  <si>
    <t>130,0</t>
  </si>
  <si>
    <t>68</t>
  </si>
  <si>
    <t>564851111</t>
  </si>
  <si>
    <t>Podklad ze štěrkodrtě ŠD plochy přes 100 m2 tl 150 mm</t>
  </si>
  <si>
    <t>856086714</t>
  </si>
  <si>
    <t>Podklad ze štěrkodrti ŠD s rozprostřením a zhutněním plochy přes 100 m2, po zhutnění tl. 150 mm</t>
  </si>
  <si>
    <t>https://podminky.urs.cz/item/CS_URS_2022_02/564851111</t>
  </si>
  <si>
    <t>kruh pro vrh koulí + zpevněné plochy po obvodu vrhačských kruhů</t>
  </si>
  <si>
    <t>4,0+9,0</t>
  </si>
  <si>
    <t>69</t>
  </si>
  <si>
    <t>571907116R</t>
  </si>
  <si>
    <t>Posyp krytu kamenivem drceným nebo těženým přes 55 do 60 kg/m2 - prosívka</t>
  </si>
  <si>
    <t>1307771701</t>
  </si>
  <si>
    <t>Posyp podkladu nebo krytu s rozprostřením a zhutněním kamenivem drceným nebo těženým, v množství přes 55 do 60 kg/m2 - prosívka</t>
  </si>
  <si>
    <t>70</t>
  </si>
  <si>
    <t>581121301</t>
  </si>
  <si>
    <t>Kryt cementobetonový vozovek skupiny CB III tl 110 mm</t>
  </si>
  <si>
    <t>-1802288030</t>
  </si>
  <si>
    <t>Kryt cementobetonový silničních komunikací skupiny CB III tl. 110 mm</t>
  </si>
  <si>
    <t>https://podminky.urs.cz/item/CS_URS_2022_02/581121301</t>
  </si>
  <si>
    <t>zpevněné plochy po obvodu vrhačských kruhů</t>
  </si>
  <si>
    <t>9,0</t>
  </si>
  <si>
    <t>71</t>
  </si>
  <si>
    <t>581121302</t>
  </si>
  <si>
    <t>Kryt cementobetonový vozovek skupiny CB III tl 120 mm</t>
  </si>
  <si>
    <t>284496676</t>
  </si>
  <si>
    <t>Kryt cementobetonový silničních komunikací skupiny CB III tl. 120 mm</t>
  </si>
  <si>
    <t>https://podminky.urs.cz/item/CS_URS_2022_02/581121302</t>
  </si>
  <si>
    <t>72</t>
  </si>
  <si>
    <t>919716111</t>
  </si>
  <si>
    <t>Výztuž cementobetonového krytu ze svařovaných sítí hmotnosti do 7,5 kg/m2</t>
  </si>
  <si>
    <t>190808860</t>
  </si>
  <si>
    <t>Ocelová výztuž cementobetonového krytu ze svařovaných sítí hmotnosti do 7,5 kg/m2</t>
  </si>
  <si>
    <t>https://podminky.urs.cz/item/CS_URS_2022_02/919716111</t>
  </si>
  <si>
    <t>0,12</t>
  </si>
  <si>
    <t>73</t>
  </si>
  <si>
    <t>-1398492150</t>
  </si>
  <si>
    <t>5.06</t>
  </si>
  <si>
    <t>Hřiště na petanque</t>
  </si>
  <si>
    <t>74</t>
  </si>
  <si>
    <t>564281011</t>
  </si>
  <si>
    <t>Podklad nebo podsyp ze štěrkopísku ŠP plochy do 100 m2 tl 300 mm</t>
  </si>
  <si>
    <t>530964254</t>
  </si>
  <si>
    <t>Podklad nebo podsyp ze štěrkopísku ŠP s rozprostřením, vlhčením a zhutněním plochy jednotlivě do 100 m2, po zhutnění tl. 300 mm</t>
  </si>
  <si>
    <t>https://podminky.urs.cz/item/CS_URS_2022_02/564281011</t>
  </si>
  <si>
    <t>90,0</t>
  </si>
  <si>
    <t>5.07</t>
  </si>
  <si>
    <t>Workoutové dopadové plochy</t>
  </si>
  <si>
    <t>75</t>
  </si>
  <si>
    <t>564730001R</t>
  </si>
  <si>
    <t>Podklad z kameniva hrubého drceného vel. 8-16 mm plochy do 100 m2 tl 100 mm</t>
  </si>
  <si>
    <t>-1649884188</t>
  </si>
  <si>
    <t>Podklad nebo kryt z kameniva hrubého drceného vel. 4-16 mm s rozprostřením a zhutněním plochy jednotlivě do 100 m2, po zhutnění tl. 100 mm</t>
  </si>
  <si>
    <t>https://podminky.urs.cz/item/CS_URS_2022_02/564730001R</t>
  </si>
  <si>
    <t>workoutové dopadové plochy</t>
  </si>
  <si>
    <t>76</t>
  </si>
  <si>
    <t>564841011</t>
  </si>
  <si>
    <t>Podklad ze štěrkodrtě ŠD plochy do 100 m2 tl 120 mm</t>
  </si>
  <si>
    <t>-1829795923</t>
  </si>
  <si>
    <t>Podklad ze štěrkodrti ŠD s rozprostřením a zhutněním plochy jednotlivě do 100 m2, po zhutnění tl. 120 mm</t>
  </si>
  <si>
    <t>https://podminky.urs.cz/item/CS_URS_2022_02/564841011</t>
  </si>
  <si>
    <t>77</t>
  </si>
  <si>
    <t>59341513R</t>
  </si>
  <si>
    <t xml:space="preserve">Kryt venkovních hřišť z dopadových  desek z pryže tl 50 mm barevný kladený do štěrkopísku tl 40 mm</t>
  </si>
  <si>
    <t>-1683196814</t>
  </si>
  <si>
    <t>Kryt venkovních hřišť z dopadových desek z pryže tl 50 mm barevný kladený do štěrkopísku tl 40 mm</t>
  </si>
  <si>
    <t>Trubní vedení</t>
  </si>
  <si>
    <t>78</t>
  </si>
  <si>
    <t>871315211</t>
  </si>
  <si>
    <t>Kanalizační potrubí z tvrdého PVC jednovrstvé tuhost třídy SN4 DN 160</t>
  </si>
  <si>
    <t>-2121704503</t>
  </si>
  <si>
    <t>Kanalizační potrubí z tvrdého PVC v otevřeném výkopu ve sklonu do 20 %, hladkého plnostěnného jednovrstvého, tuhost třídy SN 4 DN 160</t>
  </si>
  <si>
    <t>https://podminky.urs.cz/item/CS_URS_2022_02/871315211</t>
  </si>
  <si>
    <t>přípojky od vpustí do kanal.šachty</t>
  </si>
  <si>
    <t>79</t>
  </si>
  <si>
    <t>87131R</t>
  </si>
  <si>
    <t>Napojení přípojek</t>
  </si>
  <si>
    <t>261259558</t>
  </si>
  <si>
    <t>80</t>
  </si>
  <si>
    <t>451572111</t>
  </si>
  <si>
    <t>Lože pod potrubí otevřený výkop z kameniva drobného těženého</t>
  </si>
  <si>
    <t>1371795021</t>
  </si>
  <si>
    <t>Lože pod potrubí, stoky a drobné objekty v otevřeném výkopu z kameniva drobného těženého 0 až 4 mm</t>
  </si>
  <si>
    <t>https://podminky.urs.cz/item/CS_URS_2022_02/451572111</t>
  </si>
  <si>
    <t>napojení vpustí</t>
  </si>
  <si>
    <t>0,1*0,8*6,0+0,02</t>
  </si>
  <si>
    <t>81</t>
  </si>
  <si>
    <t>175111101</t>
  </si>
  <si>
    <t>Obsypání potrubí ručně sypaninou bez prohození, uloženou do 3 m</t>
  </si>
  <si>
    <t>-318168584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</si>
  <si>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</si>
  <si>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https://podminky.urs.cz/item/CS_URS_2022_02/175111101</t>
  </si>
  <si>
    <t xml:space="preserve">napojení  vpustí</t>
  </si>
  <si>
    <t>(0,16+0,2)*0,8*6,0</t>
  </si>
  <si>
    <t>82</t>
  </si>
  <si>
    <t>58331351</t>
  </si>
  <si>
    <t>kamenivo těžené drobné frakce 0/4</t>
  </si>
  <si>
    <t>-1248894572</t>
  </si>
  <si>
    <t>1,73*2 "Přepočtené koeficientem množství</t>
  </si>
  <si>
    <t>91</t>
  </si>
  <si>
    <t xml:space="preserve"> Doplňující konstrukce a práce pozemních komunikací, letišť a ploch</t>
  </si>
  <si>
    <t>83</t>
  </si>
  <si>
    <t>916331112</t>
  </si>
  <si>
    <t>Osazení zahradního obrubníku betonového do lože z betonu s boční opěrou</t>
  </si>
  <si>
    <t>-1019749078</t>
  </si>
  <si>
    <t>Osazení zahradního obrubníku betonového s ložem tl. od 50 do 100 mm z betonu prostého tř. C 12/15 s boční opěrou z betonu prostého tř. C 12/15</t>
  </si>
  <si>
    <t>https://podminky.urs.cz/item/CS_URS_2022_02/916331112</t>
  </si>
  <si>
    <t>záhonové a parkové obrubníky</t>
  </si>
  <si>
    <t>50/200/500mm</t>
  </si>
  <si>
    <t>620,0+130,0+156,0</t>
  </si>
  <si>
    <t>80/250/500mm</t>
  </si>
  <si>
    <t>60/200mm s pryžovou hranou</t>
  </si>
  <si>
    <t>20,0+0,25*2*4</t>
  </si>
  <si>
    <t>50/250/1000mm pryžové</t>
  </si>
  <si>
    <t>68,0</t>
  </si>
  <si>
    <t>84</t>
  </si>
  <si>
    <t>59217011</t>
  </si>
  <si>
    <t>obrubník betonový zahradní 500x50x200mm</t>
  </si>
  <si>
    <t>2085663023</t>
  </si>
  <si>
    <t>906,0*1,01+0,94</t>
  </si>
  <si>
    <t>85</t>
  </si>
  <si>
    <t>59217012</t>
  </si>
  <si>
    <t>obrubník betonový zahradní 500x80x250mm</t>
  </si>
  <si>
    <t>626134408</t>
  </si>
  <si>
    <t>50*1,01+0,5</t>
  </si>
  <si>
    <t>86</t>
  </si>
  <si>
    <t>59200000R1</t>
  </si>
  <si>
    <t>Obrubník betonový s pryžovou hranou 60/200/1000mm přímý</t>
  </si>
  <si>
    <t>-936585881</t>
  </si>
  <si>
    <t>20*1,01+0,8</t>
  </si>
  <si>
    <t>87</t>
  </si>
  <si>
    <t>59200000R2</t>
  </si>
  <si>
    <t>Obrubník betonový s pryžovou hranou 250/250 rohový</t>
  </si>
  <si>
    <t>-321608666</t>
  </si>
  <si>
    <t>Obrubník betonový s pryžovou hranou 60/200/250/250 rohový</t>
  </si>
  <si>
    <t>88</t>
  </si>
  <si>
    <t>59200000R4</t>
  </si>
  <si>
    <t xml:space="preserve">Obrubník pryžový  50/250/1000mm přímý</t>
  </si>
  <si>
    <t>-909973962</t>
  </si>
  <si>
    <t>68*1,01+0,32</t>
  </si>
  <si>
    <t>89</t>
  </si>
  <si>
    <t>9197241R</t>
  </si>
  <si>
    <t>Protikořenová fólie - dodávka vč.položení</t>
  </si>
  <si>
    <t>-1758522135</t>
  </si>
  <si>
    <t>0,7*225,0+2,5</t>
  </si>
  <si>
    <t>90</t>
  </si>
  <si>
    <t>5792911R1</t>
  </si>
  <si>
    <t>Lajnování atletického oválu a jednotlivých sektorů</t>
  </si>
  <si>
    <t>1630824921</t>
  </si>
  <si>
    <t>5792911R2</t>
  </si>
  <si>
    <t>Lajnování hřiště na streetball</t>
  </si>
  <si>
    <t>-1638813626</t>
  </si>
  <si>
    <t>92</t>
  </si>
  <si>
    <t>5792911R5</t>
  </si>
  <si>
    <t>Lajnování hřiště na fotbal</t>
  </si>
  <si>
    <t>-574021450</t>
  </si>
  <si>
    <t xml:space="preserve">malá kopaná  28x42m</t>
  </si>
  <si>
    <t>220,0</t>
  </si>
  <si>
    <t>93</t>
  </si>
  <si>
    <t>915000002</t>
  </si>
  <si>
    <t xml:space="preserve">Osazení a dodávka hliníkových vodících lišt (obrubníků) </t>
  </si>
  <si>
    <t>-751088115</t>
  </si>
  <si>
    <t>Osazení a dodávka hliníkových vodících lišt (obrubníků)</t>
  </si>
  <si>
    <t>po obvodu atletického oválu</t>
  </si>
  <si>
    <t>lišty ALU 5000/50/50mm</t>
  </si>
  <si>
    <t>94</t>
  </si>
  <si>
    <t>9190000R1</t>
  </si>
  <si>
    <t>Vytvoření žlábku nebo klínku 30x30mm mezi obrubníky (nebo odvodňovacími žlaby) a kobercem</t>
  </si>
  <si>
    <t>kpl</t>
  </si>
  <si>
    <t>-1440724067</t>
  </si>
  <si>
    <t xml:space="preserve"> Různé dokončovací konstrukce a práce inženýrských staveb</t>
  </si>
  <si>
    <t>95</t>
  </si>
  <si>
    <t>935932111</t>
  </si>
  <si>
    <t>Osazení odvodňovacího plastového žlabu s krycím roštem šířky do 200 mm</t>
  </si>
  <si>
    <t>-85093870</t>
  </si>
  <si>
    <t>Osazení odvodňovacího plastového žlabu s krycím roštem šířky do 200 mm</t>
  </si>
  <si>
    <t>https://podminky.urs.cz/item/CS_URS_2022_02/935932111</t>
  </si>
  <si>
    <t>27,0+223,0</t>
  </si>
  <si>
    <t>96</t>
  </si>
  <si>
    <t>592000004</t>
  </si>
  <si>
    <t>Žlab štěrbinový odvodňovací DN 100 bez oddělovací hrany - dráha-dráha</t>
  </si>
  <si>
    <t>-1358688572</t>
  </si>
  <si>
    <t>97</t>
  </si>
  <si>
    <t>592000005</t>
  </si>
  <si>
    <t>Žlab štěrbinový odvodňovací DN 100 s oddělovací hranou - dráha-trávník</t>
  </si>
  <si>
    <t>-2124502846</t>
  </si>
  <si>
    <t>98</t>
  </si>
  <si>
    <t>1671501716</t>
  </si>
  <si>
    <t>odvodňovací žlábek</t>
  </si>
  <si>
    <t>0,1*0,45*(27,0+223,0)</t>
  </si>
  <si>
    <t>99</t>
  </si>
  <si>
    <t>9359326R1</t>
  </si>
  <si>
    <t>Vpusť pro odvodňovací žlab DN 100mm - montáž + dodávka</t>
  </si>
  <si>
    <t>1663975534</t>
  </si>
  <si>
    <t>100</t>
  </si>
  <si>
    <t>9351121R1</t>
  </si>
  <si>
    <t xml:space="preserve">Osazení lapače písku do betonu tl 100 mm </t>
  </si>
  <si>
    <t>-1459193766</t>
  </si>
  <si>
    <t>Osazení lapače písku do betonu tl 100 mm</t>
  </si>
  <si>
    <t>u doskočiště skoku dalekého</t>
  </si>
  <si>
    <t>101</t>
  </si>
  <si>
    <t>592000003</t>
  </si>
  <si>
    <t>Lapač písku u doskočiště skoku dalekého</t>
  </si>
  <si>
    <t>1582190133</t>
  </si>
  <si>
    <t>998</t>
  </si>
  <si>
    <t>Přesun hmot</t>
  </si>
  <si>
    <t>102</t>
  </si>
  <si>
    <t>998222012</t>
  </si>
  <si>
    <t>Přesun hmot pro tělovýchovné plochy</t>
  </si>
  <si>
    <t>805457637</t>
  </si>
  <si>
    <t>Přesun hmot pro tělovýchovné plochy dopravní vzdálenost do 200 m</t>
  </si>
  <si>
    <t>https://podminky.urs.cz/item/CS_URS_2022_02/998222012</t>
  </si>
  <si>
    <t>VYB</t>
  </si>
  <si>
    <t xml:space="preserve"> Vybavení</t>
  </si>
  <si>
    <t>103</t>
  </si>
  <si>
    <t>Poznámka VYB</t>
  </si>
  <si>
    <t>Vybavení sportoviště musí mít doloženo certifikátem IAAF a atletického svazu</t>
  </si>
  <si>
    <t>POZNÁMKA</t>
  </si>
  <si>
    <t>-1705464703</t>
  </si>
  <si>
    <t>104</t>
  </si>
  <si>
    <t>900000019</t>
  </si>
  <si>
    <t xml:space="preserve">Zemní rám odrazového břevna pro skok daleký, provedení  ALU</t>
  </si>
  <si>
    <t>-1873428136</t>
  </si>
  <si>
    <t>Zemní rám odrazového břevna pro skok daleký, provedení ALU</t>
  </si>
  <si>
    <t>105</t>
  </si>
  <si>
    <t>900000020</t>
  </si>
  <si>
    <t xml:space="preserve">Přeběhové prkno pro skok daleký, provedení ALU </t>
  </si>
  <si>
    <t>-1635662243</t>
  </si>
  <si>
    <t>Přeběhové prkno pro skok daleký, provedení ALU</t>
  </si>
  <si>
    <t>106</t>
  </si>
  <si>
    <t>900000021</t>
  </si>
  <si>
    <t>Odrazové břevno pro skok daleký, certifikované WA (IAAF) - (vč.pásku pro plastelínu a plasteliny)</t>
  </si>
  <si>
    <t>-2109967931</t>
  </si>
  <si>
    <t>107</t>
  </si>
  <si>
    <t>900000022</t>
  </si>
  <si>
    <t>Skok do dálky - zakrytí doskočiště plachta PVC vč.kotvení</t>
  </si>
  <si>
    <t>1851230445</t>
  </si>
  <si>
    <t>108</t>
  </si>
  <si>
    <t>900000023</t>
  </si>
  <si>
    <t>Vodící lišta pro první dráhu, provedení ALU, L=250m</t>
  </si>
  <si>
    <t>sada</t>
  </si>
  <si>
    <t>285849343</t>
  </si>
  <si>
    <t>109</t>
  </si>
  <si>
    <t>900000024</t>
  </si>
  <si>
    <t>Odhodový kruh vrhu koulí , provedení ALU vč.zarážecího břevna</t>
  </si>
  <si>
    <t>764052943</t>
  </si>
  <si>
    <t>110</t>
  </si>
  <si>
    <t>900000028</t>
  </si>
  <si>
    <t>Basketbalový koš - provedení dle odkazu v TZ</t>
  </si>
  <si>
    <t>-1911023477</t>
  </si>
  <si>
    <t>111</t>
  </si>
  <si>
    <t>900000041</t>
  </si>
  <si>
    <t xml:space="preserve">Street workoutová sestava WS030BD - dodávka vč. dopravy a osazení    </t>
  </si>
  <si>
    <t>-1787096689</t>
  </si>
  <si>
    <t>Street workoutová sestava WS030BD - dodávka vč. dopravy a osazení</t>
  </si>
  <si>
    <t>112</t>
  </si>
  <si>
    <t>900000042</t>
  </si>
  <si>
    <t xml:space="preserve">Lanová prolézačka MULTI HEXA 16110 - dodávka vč. dopravy a osazení       </t>
  </si>
  <si>
    <t>-1837378728</t>
  </si>
  <si>
    <t>Lanová prolézačka MULTI HEXA 16110 - dodávka vč. dopravy a osazení</t>
  </si>
  <si>
    <t>113</t>
  </si>
  <si>
    <t>900000043</t>
  </si>
  <si>
    <t>Branky pro kopanou "JUNIOR" , 5x2m ( branky provedení ALU, síť, vč.kotvení do základových patek )</t>
  </si>
  <si>
    <t>720644498</t>
  </si>
  <si>
    <t>02 - Hřiště víceúčelové</t>
  </si>
  <si>
    <t>HSV - Práce a dodávky HSV</t>
  </si>
  <si>
    <t>Práce a dodávky HSV</t>
  </si>
  <si>
    <t>-1743285169</t>
  </si>
  <si>
    <t>víceúčelové hřiště</t>
  </si>
  <si>
    <t>350,0+220,0</t>
  </si>
  <si>
    <t>1595845854</t>
  </si>
  <si>
    <t>víceúčelové hřiště-patky pro branky</t>
  </si>
  <si>
    <t>0,5*1,0*0,75*2*2</t>
  </si>
  <si>
    <t>-926514596</t>
  </si>
  <si>
    <t>570,0+1,5</t>
  </si>
  <si>
    <t>-568533720</t>
  </si>
  <si>
    <t>-133065383</t>
  </si>
  <si>
    <t>571,5*2,0</t>
  </si>
  <si>
    <t>23348601</t>
  </si>
  <si>
    <t>150,0</t>
  </si>
  <si>
    <t>-1670320999</t>
  </si>
  <si>
    <t>150,0*0,05*1,05</t>
  </si>
  <si>
    <t>1917220419</t>
  </si>
  <si>
    <t>1645828088</t>
  </si>
  <si>
    <t>150,0*0,10</t>
  </si>
  <si>
    <t>433530463</t>
  </si>
  <si>
    <t>1739606591</t>
  </si>
  <si>
    <t>1110,0</t>
  </si>
  <si>
    <t>113107242</t>
  </si>
  <si>
    <t>Odstranění podkladu živičného tl přes 50 do 100 mm strojně pl přes 200 m2</t>
  </si>
  <si>
    <t>1936440928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</si>
  <si>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</si>
  <si>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https://podminky.urs.cz/item/CS_URS_2022_02/113107242</t>
  </si>
  <si>
    <t>758419512</t>
  </si>
  <si>
    <t>140,0</t>
  </si>
  <si>
    <t>1177458732</t>
  </si>
  <si>
    <t>-75056407</t>
  </si>
  <si>
    <t>víceúčelové hřiště - základy sloupků na tenis</t>
  </si>
  <si>
    <t>1,5</t>
  </si>
  <si>
    <t>1500123821</t>
  </si>
  <si>
    <t>1926430393</t>
  </si>
  <si>
    <t>249,8*5</t>
  </si>
  <si>
    <t>179775130</t>
  </si>
  <si>
    <t>2067344511</t>
  </si>
  <si>
    <t>8,55*5</t>
  </si>
  <si>
    <t>187675270</t>
  </si>
  <si>
    <t>2119503816</t>
  </si>
  <si>
    <t>757755418</t>
  </si>
  <si>
    <t>-664873883</t>
  </si>
  <si>
    <t>1433620804</t>
  </si>
  <si>
    <t>1658484559</t>
  </si>
  <si>
    <t>0,5*1,0*0,75*2*2*1,035</t>
  </si>
  <si>
    <t>-948720716</t>
  </si>
  <si>
    <t>-1020410567</t>
  </si>
  <si>
    <t>14011060</t>
  </si>
  <si>
    <t>trubka ocelová bezešvá hladká jakost 11 353 89x4,0mm</t>
  </si>
  <si>
    <t>-1675198343</t>
  </si>
  <si>
    <t>0,65*8*1,10</t>
  </si>
  <si>
    <t>338171111</t>
  </si>
  <si>
    <t>Osazování sloupků a vzpěr plotových ocelových v do 2 m se zalitím MC</t>
  </si>
  <si>
    <t>1452419650</t>
  </si>
  <si>
    <t>Montáž sloupků a vzpěr plotových ocelových trubkových nebo profilovaných výšky do 2 m se zalitím cementovou maltou do vynechaných otvorů</t>
  </si>
  <si>
    <t>https://podminky.urs.cz/item/CS_URS_2022_02/338171111</t>
  </si>
  <si>
    <t>2*4</t>
  </si>
  <si>
    <t>783614561</t>
  </si>
  <si>
    <t>Základní jednonásobný syntetický nátěr potrubí přes DN 50 do DN 100 mm</t>
  </si>
  <si>
    <t>-212238443</t>
  </si>
  <si>
    <t>Základní nátěr armatur a kovových potrubí jednonásobný potrubí přes DN 50 do DN 100 mm syntetický</t>
  </si>
  <si>
    <t>https://podminky.urs.cz/item/CS_URS_2022_02/783614561</t>
  </si>
  <si>
    <t>0,65*8</t>
  </si>
  <si>
    <t>-432525271</t>
  </si>
  <si>
    <t>-1723920671</t>
  </si>
  <si>
    <t>564710R2</t>
  </si>
  <si>
    <t>Podklad z kameniva drobného drceného vel. 4-8 mm tl 20 mm</t>
  </si>
  <si>
    <t>-1428000136</t>
  </si>
  <si>
    <t>564751112</t>
  </si>
  <si>
    <t>Podklad z kameniva hrubého drceného vel. 32-63 mm plochy přes 100 m2 tl 160 mm</t>
  </si>
  <si>
    <t>1671101811</t>
  </si>
  <si>
    <t>Podklad nebo kryt z kameniva hrubého drceného vel. 32-63 mm s rozprostřením a zhutněním plochy přes 100 m2, po zhutnění tl. 160 mm</t>
  </si>
  <si>
    <t>https://podminky.urs.cz/item/CS_URS_2022_02/564751112</t>
  </si>
  <si>
    <t>564821111</t>
  </si>
  <si>
    <t>Podklad ze štěrkodrtě ŠD plochy přes 100 m2 tl 80 mm</t>
  </si>
  <si>
    <t>127618772</t>
  </si>
  <si>
    <t>Podklad ze štěrkodrti ŠD s rozprostřením a zhutněním plochy přes 100 m2, po zhutnění tl. 80 mm</t>
  </si>
  <si>
    <t>https://podminky.urs.cz/item/CS_URS_2022_02/564821111</t>
  </si>
  <si>
    <t>5792111R3</t>
  </si>
  <si>
    <t>Umělý trávník s výplní z křemičitého písku-monofilní vlákno, 100% PE, texturované, jednotlivě extrudované bez fibrilace - montáž a dodávka</t>
  </si>
  <si>
    <t>-1413703473</t>
  </si>
  <si>
    <t>Umělý trávník s výplní z křemičitého písku-monofilní vlákno, 100% PE, texturované, jednotlivě extrudované bez fibrilace - montáž a dodávka
(specifikace dle PD)</t>
  </si>
  <si>
    <t>-1624414061</t>
  </si>
  <si>
    <t>-850731573</t>
  </si>
  <si>
    <t>-1891916809</t>
  </si>
  <si>
    <t>140,0*1,01+0,6</t>
  </si>
  <si>
    <t>5792911R3</t>
  </si>
  <si>
    <t>Lajnování hřiště na házenou</t>
  </si>
  <si>
    <t>-1177679650</t>
  </si>
  <si>
    <t>5792911R4</t>
  </si>
  <si>
    <t>Lajnování hřiště na volejbal</t>
  </si>
  <si>
    <t>1531166836</t>
  </si>
  <si>
    <t>-2123776625</t>
  </si>
  <si>
    <t>-1540956154</t>
  </si>
  <si>
    <t>900000032</t>
  </si>
  <si>
    <t>Nové branky provedení ALU vč.sítě, zemních pouzder a redukce</t>
  </si>
  <si>
    <t>-2095714268</t>
  </si>
  <si>
    <t>900000034</t>
  </si>
  <si>
    <t>Sloupky na volejbal , provedení ALU</t>
  </si>
  <si>
    <t>1318850246</t>
  </si>
  <si>
    <t>900000035</t>
  </si>
  <si>
    <t>Výměna pouzder pro volejbalové sloupky - pouze dodávka</t>
  </si>
  <si>
    <t>-595255031</t>
  </si>
  <si>
    <t>900000036</t>
  </si>
  <si>
    <t>Volejbalové anténky</t>
  </si>
  <si>
    <t>-50559763</t>
  </si>
  <si>
    <t>900000037</t>
  </si>
  <si>
    <t>Volejbalová síť PE 3mm černá s kavralovým lankem</t>
  </si>
  <si>
    <t>462419531</t>
  </si>
  <si>
    <t>09 - Vedlejší rozpočtové náklady</t>
  </si>
  <si>
    <t xml:space="preserve">POZNÁMKA1 : Fakturování sanace bude podle skutečně provedených prací.                                                            POZNÁMKA 2 : Soupis prací je sestaven s využitím Cenové soustavy ÚRS. Položky, které pochází z této cenové 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</si>
  <si>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</si>
  <si>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</si>
  <si>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</si>
  <si>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</si>
  <si>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</si>
  <si>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</si>
  <si>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</si>
  <si>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</si>
  <si>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</si>
  <si>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</si>
  <si>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</si>
  <si>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</si>
  <si>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723298508</t>
  </si>
  <si>
    <t>https://podminky.urs.cz/item/CS_URS_2022_02/013254000</t>
  </si>
  <si>
    <t>VRN3</t>
  </si>
  <si>
    <t>Zařízení staveniště</t>
  </si>
  <si>
    <t>030001000</t>
  </si>
  <si>
    <t>-1995842239</t>
  </si>
  <si>
    <t>https://podminky.urs.cz/item/CS_URS_2022_02/030001000</t>
  </si>
  <si>
    <t>VRN4</t>
  </si>
  <si>
    <t>Inženýrská činnost</t>
  </si>
  <si>
    <t>043002000</t>
  </si>
  <si>
    <t>Zkoušky a ostatní měření (kontrolní měření, "in situ", laboratorní zkoušky-umělý trávník-certifikát)</t>
  </si>
  <si>
    <t>838209564</t>
  </si>
  <si>
    <t>https://podminky.urs.cz/item/CS_URS_2022_02/043002000</t>
  </si>
  <si>
    <t>VRN7</t>
  </si>
  <si>
    <t>Provozní vlivy</t>
  </si>
  <si>
    <t>070001000</t>
  </si>
  <si>
    <t>1862790315</t>
  </si>
  <si>
    <t>https://podminky.urs.cz/item/CS_URS_2022_02/070001000</t>
  </si>
  <si>
    <t>VRN9</t>
  </si>
  <si>
    <t>Ostatní náklady</t>
  </si>
  <si>
    <t>090001000</t>
  </si>
  <si>
    <t>-1306355159</t>
  </si>
  <si>
    <t>https://podminky.urs.cz/item/CS_URS_2022_02/090001000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</si>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</sst>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4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4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51106" TargetMode="External" /><Relationship Id="rId2" Type="http://schemas.openxmlformats.org/officeDocument/2006/relationships/hyperlink" Target="https://podminky.urs.cz/item/CS_URS_2022_02/132251101" TargetMode="External" /><Relationship Id="rId3" Type="http://schemas.openxmlformats.org/officeDocument/2006/relationships/hyperlink" Target="https://podminky.urs.cz/item/CS_URS_2022_02/133251101" TargetMode="External" /><Relationship Id="rId4" Type="http://schemas.openxmlformats.org/officeDocument/2006/relationships/hyperlink" Target="https://podminky.urs.cz/item/CS_URS_2022_02/162751113" TargetMode="External" /><Relationship Id="rId5" Type="http://schemas.openxmlformats.org/officeDocument/2006/relationships/hyperlink" Target="https://podminky.urs.cz/item/CS_URS_2022_02/171251201" TargetMode="External" /><Relationship Id="rId6" Type="http://schemas.openxmlformats.org/officeDocument/2006/relationships/hyperlink" Target="https://podminky.urs.cz/item/CS_URS_2022_02/171201231" TargetMode="External" /><Relationship Id="rId7" Type="http://schemas.openxmlformats.org/officeDocument/2006/relationships/hyperlink" Target="https://podminky.urs.cz/item/CS_URS_2022_02/174151101" TargetMode="External" /><Relationship Id="rId8" Type="http://schemas.openxmlformats.org/officeDocument/2006/relationships/hyperlink" Target="https://podminky.urs.cz/item/CS_URS_2022_02/180404112" TargetMode="External" /><Relationship Id="rId9" Type="http://schemas.openxmlformats.org/officeDocument/2006/relationships/hyperlink" Target="https://podminky.urs.cz/item/CS_URS_2022_02/181351113" TargetMode="External" /><Relationship Id="rId10" Type="http://schemas.openxmlformats.org/officeDocument/2006/relationships/hyperlink" Target="https://podminky.urs.cz/item/CS_URS_2022_02/182351023" TargetMode="External" /><Relationship Id="rId11" Type="http://schemas.openxmlformats.org/officeDocument/2006/relationships/hyperlink" Target="https://podminky.urs.cz/item/CS_URS_2022_02/182351123" TargetMode="External" /><Relationship Id="rId12" Type="http://schemas.openxmlformats.org/officeDocument/2006/relationships/hyperlink" Target="https://podminky.urs.cz/item/CS_URS_2022_02/181951111" TargetMode="External" /><Relationship Id="rId13" Type="http://schemas.openxmlformats.org/officeDocument/2006/relationships/hyperlink" Target="https://podminky.urs.cz/item/CS_URS_2022_02/181951112" TargetMode="External" /><Relationship Id="rId14" Type="http://schemas.openxmlformats.org/officeDocument/2006/relationships/hyperlink" Target="https://podminky.urs.cz/item/CS_URS_2022_02/113107183" TargetMode="External" /><Relationship Id="rId15" Type="http://schemas.openxmlformats.org/officeDocument/2006/relationships/hyperlink" Target="https://podminky.urs.cz/item/CS_URS_2022_02/113107243" TargetMode="External" /><Relationship Id="rId16" Type="http://schemas.openxmlformats.org/officeDocument/2006/relationships/hyperlink" Target="https://podminky.urs.cz/item/CS_URS_2022_02/113107336" TargetMode="External" /><Relationship Id="rId17" Type="http://schemas.openxmlformats.org/officeDocument/2006/relationships/hyperlink" Target="https://podminky.urs.cz/item/CS_URS_2022_02/113204111" TargetMode="External" /><Relationship Id="rId18" Type="http://schemas.openxmlformats.org/officeDocument/2006/relationships/hyperlink" Target="https://podminky.urs.cz/item/CS_URS_2022_02/919735113" TargetMode="External" /><Relationship Id="rId19" Type="http://schemas.openxmlformats.org/officeDocument/2006/relationships/hyperlink" Target="https://podminky.urs.cz/item/CS_URS_2022_02/961044111" TargetMode="External" /><Relationship Id="rId20" Type="http://schemas.openxmlformats.org/officeDocument/2006/relationships/hyperlink" Target="https://podminky.urs.cz/item/CS_URS_2022_02/966008221" TargetMode="External" /><Relationship Id="rId21" Type="http://schemas.openxmlformats.org/officeDocument/2006/relationships/hyperlink" Target="https://podminky.urs.cz/item/CS_URS_2022_02/997221551" TargetMode="External" /><Relationship Id="rId22" Type="http://schemas.openxmlformats.org/officeDocument/2006/relationships/hyperlink" Target="https://podminky.urs.cz/item/CS_URS_2022_02/997221559" TargetMode="External" /><Relationship Id="rId23" Type="http://schemas.openxmlformats.org/officeDocument/2006/relationships/hyperlink" Target="https://podminky.urs.cz/item/CS_URS_2022_02/997221561" TargetMode="External" /><Relationship Id="rId24" Type="http://schemas.openxmlformats.org/officeDocument/2006/relationships/hyperlink" Target="https://podminky.urs.cz/item/CS_URS_2022_02/997221569" TargetMode="External" /><Relationship Id="rId25" Type="http://schemas.openxmlformats.org/officeDocument/2006/relationships/hyperlink" Target="https://podminky.urs.cz/item/CS_URS_2022_02/997221611" TargetMode="External" /><Relationship Id="rId26" Type="http://schemas.openxmlformats.org/officeDocument/2006/relationships/hyperlink" Target="https://podminky.urs.cz/item/CS_URS_2022_02/997221861" TargetMode="External" /><Relationship Id="rId27" Type="http://schemas.openxmlformats.org/officeDocument/2006/relationships/hyperlink" Target="https://podminky.urs.cz/item/CS_URS_2022_02/997221862" TargetMode="External" /><Relationship Id="rId28" Type="http://schemas.openxmlformats.org/officeDocument/2006/relationships/hyperlink" Target="https://podminky.urs.cz/item/CS_URS_2022_02/997221875" TargetMode="External" /><Relationship Id="rId29" Type="http://schemas.openxmlformats.org/officeDocument/2006/relationships/hyperlink" Target="https://podminky.urs.cz/item/CS_URS_2022_02/997013871" TargetMode="External" /><Relationship Id="rId30" Type="http://schemas.openxmlformats.org/officeDocument/2006/relationships/hyperlink" Target="https://podminky.urs.cz/item/CS_URS_2022_02/275313711" TargetMode="External" /><Relationship Id="rId31" Type="http://schemas.openxmlformats.org/officeDocument/2006/relationships/hyperlink" Target="https://podminky.urs.cz/item/CS_URS_2022_02/275313811" TargetMode="External" /><Relationship Id="rId32" Type="http://schemas.openxmlformats.org/officeDocument/2006/relationships/hyperlink" Target="https://podminky.urs.cz/item/CS_URS_2022_02/275353102" TargetMode="External" /><Relationship Id="rId33" Type="http://schemas.openxmlformats.org/officeDocument/2006/relationships/hyperlink" Target="https://podminky.urs.cz/item/CS_URS_2022_02/275353109" TargetMode="External" /><Relationship Id="rId34" Type="http://schemas.openxmlformats.org/officeDocument/2006/relationships/hyperlink" Target="https://podminky.urs.cz/item/CS_URS_2022_02/338171121" TargetMode="External" /><Relationship Id="rId35" Type="http://schemas.openxmlformats.org/officeDocument/2006/relationships/hyperlink" Target="https://podminky.urs.cz/item/CS_URS_2022_02/348121221" TargetMode="External" /><Relationship Id="rId36" Type="http://schemas.openxmlformats.org/officeDocument/2006/relationships/hyperlink" Target="https://podminky.urs.cz/item/CS_URS_2022_02/564760111" TargetMode="External" /><Relationship Id="rId37" Type="http://schemas.openxmlformats.org/officeDocument/2006/relationships/hyperlink" Target="https://podminky.urs.cz/item/CS_URS_2022_02/564231111" TargetMode="External" /><Relationship Id="rId38" Type="http://schemas.openxmlformats.org/officeDocument/2006/relationships/hyperlink" Target="https://podminky.urs.cz/item/CS_URS_2022_02/564831111" TargetMode="External" /><Relationship Id="rId39" Type="http://schemas.openxmlformats.org/officeDocument/2006/relationships/hyperlink" Target="https://podminky.urs.cz/item/CS_URS_2022_02/564952111" TargetMode="External" /><Relationship Id="rId40" Type="http://schemas.openxmlformats.org/officeDocument/2006/relationships/hyperlink" Target="https://podminky.urs.cz/item/CS_URS_2022_02/571908111" TargetMode="External" /><Relationship Id="rId41" Type="http://schemas.openxmlformats.org/officeDocument/2006/relationships/hyperlink" Target="https://podminky.urs.cz/item/CS_URS_2022_02/919726201" TargetMode="External" /><Relationship Id="rId42" Type="http://schemas.openxmlformats.org/officeDocument/2006/relationships/hyperlink" Target="https://podminky.urs.cz/item/CS_URS_2022_02/564251011" TargetMode="External" /><Relationship Id="rId43" Type="http://schemas.openxmlformats.org/officeDocument/2006/relationships/hyperlink" Target="https://podminky.urs.cz/item/CS_URS_2022_02/564851011" TargetMode="External" /><Relationship Id="rId44" Type="http://schemas.openxmlformats.org/officeDocument/2006/relationships/hyperlink" Target="https://podminky.urs.cz/item/CS_URS_2022_02/596211253" TargetMode="External" /><Relationship Id="rId45" Type="http://schemas.openxmlformats.org/officeDocument/2006/relationships/hyperlink" Target="https://podminky.urs.cz/item/CS_URS_2022_02/564861011" TargetMode="External" /><Relationship Id="rId46" Type="http://schemas.openxmlformats.org/officeDocument/2006/relationships/hyperlink" Target="https://podminky.urs.cz/item/CS_URS_2022_02/919726123" TargetMode="External" /><Relationship Id="rId47" Type="http://schemas.openxmlformats.org/officeDocument/2006/relationships/hyperlink" Target="https://podminky.urs.cz/item/CS_URS_2022_02/936009122" TargetMode="External" /><Relationship Id="rId48" Type="http://schemas.openxmlformats.org/officeDocument/2006/relationships/hyperlink" Target="https://podminky.urs.cz/item/CS_URS_2022_02/564231111" TargetMode="External" /><Relationship Id="rId49" Type="http://schemas.openxmlformats.org/officeDocument/2006/relationships/hyperlink" Target="https://podminky.urs.cz/item/CS_URS_2022_02/564851111" TargetMode="External" /><Relationship Id="rId50" Type="http://schemas.openxmlformats.org/officeDocument/2006/relationships/hyperlink" Target="https://podminky.urs.cz/item/CS_URS_2022_02/581121301" TargetMode="External" /><Relationship Id="rId51" Type="http://schemas.openxmlformats.org/officeDocument/2006/relationships/hyperlink" Target="https://podminky.urs.cz/item/CS_URS_2022_02/581121302" TargetMode="External" /><Relationship Id="rId52" Type="http://schemas.openxmlformats.org/officeDocument/2006/relationships/hyperlink" Target="https://podminky.urs.cz/item/CS_URS_2022_02/919716111" TargetMode="External" /><Relationship Id="rId53" Type="http://schemas.openxmlformats.org/officeDocument/2006/relationships/hyperlink" Target="https://podminky.urs.cz/item/CS_URS_2022_02/564281011" TargetMode="External" /><Relationship Id="rId54" Type="http://schemas.openxmlformats.org/officeDocument/2006/relationships/hyperlink" Target="https://podminky.urs.cz/item/CS_URS_2022_02/564730001R" TargetMode="External" /><Relationship Id="rId55" Type="http://schemas.openxmlformats.org/officeDocument/2006/relationships/hyperlink" Target="https://podminky.urs.cz/item/CS_URS_2022_02/564841011" TargetMode="External" /><Relationship Id="rId56" Type="http://schemas.openxmlformats.org/officeDocument/2006/relationships/hyperlink" Target="https://podminky.urs.cz/item/CS_URS_2022_02/871315211" TargetMode="External" /><Relationship Id="rId57" Type="http://schemas.openxmlformats.org/officeDocument/2006/relationships/hyperlink" Target="https://podminky.urs.cz/item/CS_URS_2022_02/451572111" TargetMode="External" /><Relationship Id="rId58" Type="http://schemas.openxmlformats.org/officeDocument/2006/relationships/hyperlink" Target="https://podminky.urs.cz/item/CS_URS_2022_02/175111101" TargetMode="External" /><Relationship Id="rId59" Type="http://schemas.openxmlformats.org/officeDocument/2006/relationships/hyperlink" Target="https://podminky.urs.cz/item/CS_URS_2022_02/916331112" TargetMode="External" /><Relationship Id="rId60" Type="http://schemas.openxmlformats.org/officeDocument/2006/relationships/hyperlink" Target="https://podminky.urs.cz/item/CS_URS_2022_02/935932111" TargetMode="External" /><Relationship Id="rId61" Type="http://schemas.openxmlformats.org/officeDocument/2006/relationships/hyperlink" Target="https://podminky.urs.cz/item/CS_URS_2022_02/451572111" TargetMode="External" /><Relationship Id="rId62" Type="http://schemas.openxmlformats.org/officeDocument/2006/relationships/hyperlink" Target="https://podminky.urs.cz/item/CS_URS_2022_02/998222012" TargetMode="External" /><Relationship Id="rId6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51106" TargetMode="External" /><Relationship Id="rId2" Type="http://schemas.openxmlformats.org/officeDocument/2006/relationships/hyperlink" Target="https://podminky.urs.cz/item/CS_URS_2022_02/133251101" TargetMode="External" /><Relationship Id="rId3" Type="http://schemas.openxmlformats.org/officeDocument/2006/relationships/hyperlink" Target="https://podminky.urs.cz/item/CS_URS_2022_02/162751113" TargetMode="External" /><Relationship Id="rId4" Type="http://schemas.openxmlformats.org/officeDocument/2006/relationships/hyperlink" Target="https://podminky.urs.cz/item/CS_URS_2022_02/171251201" TargetMode="External" /><Relationship Id="rId5" Type="http://schemas.openxmlformats.org/officeDocument/2006/relationships/hyperlink" Target="https://podminky.urs.cz/item/CS_URS_2022_02/171201231" TargetMode="External" /><Relationship Id="rId6" Type="http://schemas.openxmlformats.org/officeDocument/2006/relationships/hyperlink" Target="https://podminky.urs.cz/item/CS_URS_2022_02/180404112" TargetMode="External" /><Relationship Id="rId7" Type="http://schemas.openxmlformats.org/officeDocument/2006/relationships/hyperlink" Target="https://podminky.urs.cz/item/CS_URS_2022_02/182351123" TargetMode="External" /><Relationship Id="rId8" Type="http://schemas.openxmlformats.org/officeDocument/2006/relationships/hyperlink" Target="https://podminky.urs.cz/item/CS_URS_2022_02/181951111" TargetMode="External" /><Relationship Id="rId9" Type="http://schemas.openxmlformats.org/officeDocument/2006/relationships/hyperlink" Target="https://podminky.urs.cz/item/CS_URS_2022_02/181951112" TargetMode="External" /><Relationship Id="rId10" Type="http://schemas.openxmlformats.org/officeDocument/2006/relationships/hyperlink" Target="https://podminky.urs.cz/item/CS_URS_2022_02/113107242" TargetMode="External" /><Relationship Id="rId11" Type="http://schemas.openxmlformats.org/officeDocument/2006/relationships/hyperlink" Target="https://podminky.urs.cz/item/CS_URS_2022_02/113204111" TargetMode="External" /><Relationship Id="rId12" Type="http://schemas.openxmlformats.org/officeDocument/2006/relationships/hyperlink" Target="https://podminky.urs.cz/item/CS_URS_2022_02/997221861" TargetMode="External" /><Relationship Id="rId13" Type="http://schemas.openxmlformats.org/officeDocument/2006/relationships/hyperlink" Target="https://podminky.urs.cz/item/CS_URS_2022_02/997221862" TargetMode="External" /><Relationship Id="rId14" Type="http://schemas.openxmlformats.org/officeDocument/2006/relationships/hyperlink" Target="https://podminky.urs.cz/item/CS_URS_2022_02/997221875" TargetMode="External" /><Relationship Id="rId15" Type="http://schemas.openxmlformats.org/officeDocument/2006/relationships/hyperlink" Target="https://podminky.urs.cz/item/CS_URS_2022_02/997013871" TargetMode="External" /><Relationship Id="rId16" Type="http://schemas.openxmlformats.org/officeDocument/2006/relationships/hyperlink" Target="https://podminky.urs.cz/item/CS_URS_2022_02/275313811" TargetMode="External" /><Relationship Id="rId17" Type="http://schemas.openxmlformats.org/officeDocument/2006/relationships/hyperlink" Target="https://podminky.urs.cz/item/CS_URS_2022_02/275353102" TargetMode="External" /><Relationship Id="rId18" Type="http://schemas.openxmlformats.org/officeDocument/2006/relationships/hyperlink" Target="https://podminky.urs.cz/item/CS_URS_2022_02/275353109" TargetMode="External" /><Relationship Id="rId19" Type="http://schemas.openxmlformats.org/officeDocument/2006/relationships/hyperlink" Target="https://podminky.urs.cz/item/CS_URS_2022_02/338171111" TargetMode="External" /><Relationship Id="rId20" Type="http://schemas.openxmlformats.org/officeDocument/2006/relationships/hyperlink" Target="https://podminky.urs.cz/item/CS_URS_2022_02/783614561" TargetMode="External" /><Relationship Id="rId21" Type="http://schemas.openxmlformats.org/officeDocument/2006/relationships/hyperlink" Target="https://podminky.urs.cz/item/CS_URS_2022_02/564760111" TargetMode="External" /><Relationship Id="rId22" Type="http://schemas.openxmlformats.org/officeDocument/2006/relationships/hyperlink" Target="https://podminky.urs.cz/item/CS_URS_2022_02/564751112" TargetMode="External" /><Relationship Id="rId23" Type="http://schemas.openxmlformats.org/officeDocument/2006/relationships/hyperlink" Target="https://podminky.urs.cz/item/CS_URS_2022_02/564821111" TargetMode="External" /><Relationship Id="rId24" Type="http://schemas.openxmlformats.org/officeDocument/2006/relationships/hyperlink" Target="https://podminky.urs.cz/item/CS_URS_2022_02/919726201" TargetMode="External" /><Relationship Id="rId25" Type="http://schemas.openxmlformats.org/officeDocument/2006/relationships/hyperlink" Target="https://podminky.urs.cz/item/CS_URS_2022_02/916331112" TargetMode="External" /><Relationship Id="rId26" Type="http://schemas.openxmlformats.org/officeDocument/2006/relationships/hyperlink" Target="https://podminky.urs.cz/item/CS_URS_2022_02/998222012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3254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hyperlink" Target="https://podminky.urs.cz/item/CS_URS_2022_02/043002000" TargetMode="External" /><Relationship Id="rId4" Type="http://schemas.openxmlformats.org/officeDocument/2006/relationships/hyperlink" Target="https://podminky.urs.cz/item/CS_URS_2022_02/070001000" TargetMode="External" /><Relationship Id="rId5" Type="http://schemas.openxmlformats.org/officeDocument/2006/relationships/hyperlink" Target="https://podminky.urs.cz/item/CS_URS_2022_02/090001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6</v>
      </c>
    </row>
    <row r="5" s="1" customFormat="1" ht="12" customHeight="1">
      <c r="B5" s="23"/>
      <c r="C5" s="24"/>
      <c r="D5" s="28" t="s">
        <v>12</v>
      </c>
      <c r="E5" s="24"/>
      <c r="F5" s="24"/>
      <c r="G5" s="24"/>
      <c r="H5" s="24"/>
      <c r="I5" s="24"/>
      <c r="J5" s="24"/>
      <c r="K5" s="29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14</v>
      </c>
      <c r="BS5" s="19" t="s">
        <v>6</v>
      </c>
    </row>
    <row r="6" s="1" customFormat="1" ht="36.96" customHeight="1">
      <c r="B6" s="23"/>
      <c r="C6" s="24"/>
      <c r="D6" s="31" t="s">
        <v>15</v>
      </c>
      <c r="E6" s="24"/>
      <c r="F6" s="24"/>
      <c r="G6" s="24"/>
      <c r="H6" s="24"/>
      <c r="I6" s="24"/>
      <c r="J6" s="24"/>
      <c r="K6" s="32" t="s">
        <v>16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17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17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25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17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17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17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17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17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17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96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12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DPT23-13n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15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 ZŠ Krušnohorská - Rekonstrukce stávajícího sportovního hřiště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Karlovy Vary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28. 11. 2023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Karlovy Vary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DPT projekty Ostrov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DPT projekty Ostrov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Atletický ovál,hřišt...'!J30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Atletický ovál,hřišt...'!P96</f>
        <v>0</v>
      </c>
      <c r="AV55" s="122">
        <f>'01 - Atletický ovál,hřišt...'!J33</f>
        <v>0</v>
      </c>
      <c r="AW55" s="122">
        <f>'01 - Atletický ovál,hřišt...'!J34</f>
        <v>0</v>
      </c>
      <c r="AX55" s="122">
        <f>'01 - Atletický ovál,hřišt...'!J35</f>
        <v>0</v>
      </c>
      <c r="AY55" s="122">
        <f>'01 - Atletický ovál,hřišt...'!J36</f>
        <v>0</v>
      </c>
      <c r="AZ55" s="122">
        <f>'01 - Atletický ovál,hřišt...'!F33</f>
        <v>0</v>
      </c>
      <c r="BA55" s="122">
        <f>'01 - Atletický ovál,hřišt...'!F34</f>
        <v>0</v>
      </c>
      <c r="BB55" s="122">
        <f>'01 - Atletický ovál,hřišt...'!F35</f>
        <v>0</v>
      </c>
      <c r="BC55" s="122">
        <f>'01 - Atletický ovál,hřišt...'!F36</f>
        <v>0</v>
      </c>
      <c r="BD55" s="124">
        <f>'01 - Atletický ovál,hřišt...'!F37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Hřiště víceúčelové'!J30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Hřiště víceúčelové'!P89</f>
        <v>0</v>
      </c>
      <c r="AV56" s="122">
        <f>'02 - Hřiště víceúčelové'!J33</f>
        <v>0</v>
      </c>
      <c r="AW56" s="122">
        <f>'02 - Hřiště víceúčelové'!J34</f>
        <v>0</v>
      </c>
      <c r="AX56" s="122">
        <f>'02 - Hřiště víceúčelové'!J35</f>
        <v>0</v>
      </c>
      <c r="AY56" s="122">
        <f>'02 - Hřiště víceúčelové'!J36</f>
        <v>0</v>
      </c>
      <c r="AZ56" s="122">
        <f>'02 - Hřiště víceúčelové'!F33</f>
        <v>0</v>
      </c>
      <c r="BA56" s="122">
        <f>'02 - Hřiště víceúčelové'!F34</f>
        <v>0</v>
      </c>
      <c r="BB56" s="122">
        <f>'02 - Hřiště víceúčelové'!F35</f>
        <v>0</v>
      </c>
      <c r="BC56" s="122">
        <f>'02 - Hřiště víceúčelové'!F36</f>
        <v>0</v>
      </c>
      <c r="BD56" s="124">
        <f>'02 - Hřiště víceúčelové'!F37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'09 - Vedlejší rozpočtové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'09 - Vedlejší rozpočtové ...'!P85</f>
        <v>0</v>
      </c>
      <c r="AV57" s="127">
        <f>'09 - Vedlejší rozpočtové ...'!J33</f>
        <v>0</v>
      </c>
      <c r="AW57" s="127">
        <f>'09 - Vedlejší rozpočtové ...'!J34</f>
        <v>0</v>
      </c>
      <c r="AX57" s="127">
        <f>'09 - Vedlejší rozpočtové ...'!J35</f>
        <v>0</v>
      </c>
      <c r="AY57" s="127">
        <f>'09 - Vedlejší rozpočtové ...'!J36</f>
        <v>0</v>
      </c>
      <c r="AZ57" s="127">
        <f>'09 - Vedlejší rozpočtové ...'!F33</f>
        <v>0</v>
      </c>
      <c r="BA57" s="127">
        <f>'09 - Vedlejší rozpočtové ...'!F34</f>
        <v>0</v>
      </c>
      <c r="BB57" s="127">
        <f>'09 - Vedlejší rozpočtové ...'!F35</f>
        <v>0</v>
      </c>
      <c r="BC57" s="127">
        <f>'09 - Vedlejší rozpočtové ...'!F36</f>
        <v>0</v>
      </c>
      <c r="BD57" s="129">
        <f>'09 - Vedlejší rozpočtové 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IVAgYevc0OdJYNndkzk4W9PBQC52US5yH0sUyOZ4mi2+9TGx7up9kD+AGy4X1BSleixBE3IGbddu11/+JQwRDg==" hashValue="CnqyXXs+aA5xwMTg7GbD5urGsU63uo+24qXUnotr8fIx4qHTSE8j2pKnI+nY7OS6T/AZAuAY2mfg3OwpjHgAX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Atletický ovál,hřišt...'!C2" display="/"/>
    <hyperlink ref="A56" location="'02 - Hřiště víceúčelové'!C2" display="/"/>
    <hyperlink ref="A57" location="'09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15</v>
      </c>
      <c r="L6" s="22"/>
    </row>
    <row r="7" s="1" customFormat="1" ht="16.5" customHeight="1">
      <c r="B7" s="22"/>
      <c r="E7" s="135" t="str">
        <f>'Rekapitulace stavby'!K6</f>
        <v xml:space="preserve"> ZŠ Krušnohorská - Rekonstrukce stávajícího sportovního hřiště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28. 11. 2023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07.25" customHeight="1">
      <c r="A27" s="140"/>
      <c r="B27" s="141"/>
      <c r="C27" s="140"/>
      <c r="D27" s="140"/>
      <c r="E27" s="142" t="s">
        <v>92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ROUND((SUM(BE96:BE687)),  2)</f>
        <v>0</v>
      </c>
      <c r="G33" s="40"/>
      <c r="H33" s="40"/>
      <c r="I33" s="150">
        <v>0.20999999999999999</v>
      </c>
      <c r="J33" s="149">
        <f>ROUND(((SUM(BE96:BE687))*I33),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ROUND((SUM(BF96:BF687)),  2)</f>
        <v>0</v>
      </c>
      <c r="G34" s="40"/>
      <c r="H34" s="40"/>
      <c r="I34" s="150">
        <v>0.14999999999999999</v>
      </c>
      <c r="J34" s="149">
        <f>ROUND(((SUM(BF96:BF687))*I34),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ROUND((SUM(BG96:BG687)),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ROUND((SUM(BH96:BH687)),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ROUND((SUM(BI96:BI687)),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 ZŠ Krušnohorská - Rekonstrukce stávajícího sportovního hřiště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01 - Atletický ovál,hřiště na streetball,hřiště na fotbal,workoutové dopadové plochy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Karlovy Vary</v>
      </c>
      <c r="G52" s="42"/>
      <c r="H52" s="42"/>
      <c r="I52" s="34" t="s">
        <v>23</v>
      </c>
      <c r="J52" s="74" t="str">
        <f>IF(J12="","",J12)</f>
        <v>28. 11. 2023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34" t="s">
        <v>32</v>
      </c>
      <c r="J54" s="38" t="str">
        <f>E21</f>
        <v>DPT projekty Ostrov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DPT projekty Ostrov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J214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J295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J319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J343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J365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104</v>
      </c>
      <c r="E67" s="176"/>
      <c r="F67" s="176"/>
      <c r="G67" s="176"/>
      <c r="H67" s="176"/>
      <c r="I67" s="176"/>
      <c r="J67" s="177">
        <f>J451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105</v>
      </c>
      <c r="E68" s="176"/>
      <c r="F68" s="176"/>
      <c r="G68" s="176"/>
      <c r="H68" s="176"/>
      <c r="I68" s="176"/>
      <c r="J68" s="177">
        <f>J475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J491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107</v>
      </c>
      <c r="E70" s="176"/>
      <c r="F70" s="176"/>
      <c r="G70" s="176"/>
      <c r="H70" s="176"/>
      <c r="I70" s="176"/>
      <c r="J70" s="177">
        <f>J539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108</v>
      </c>
      <c r="E71" s="176"/>
      <c r="F71" s="176"/>
      <c r="G71" s="176"/>
      <c r="H71" s="176"/>
      <c r="I71" s="176"/>
      <c r="J71" s="177">
        <f>J546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109</v>
      </c>
      <c r="E72" s="176"/>
      <c r="F72" s="176"/>
      <c r="G72" s="176"/>
      <c r="H72" s="176"/>
      <c r="I72" s="176"/>
      <c r="J72" s="177">
        <f>J558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110</v>
      </c>
      <c r="E73" s="176"/>
      <c r="F73" s="176"/>
      <c r="G73" s="176"/>
      <c r="H73" s="176"/>
      <c r="I73" s="176"/>
      <c r="J73" s="177">
        <f>J582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111</v>
      </c>
      <c r="E74" s="176"/>
      <c r="F74" s="176"/>
      <c r="G74" s="176"/>
      <c r="H74" s="176"/>
      <c r="I74" s="176"/>
      <c r="J74" s="177">
        <f>J636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112</v>
      </c>
      <c r="E75" s="176"/>
      <c r="F75" s="176"/>
      <c r="G75" s="176"/>
      <c r="H75" s="176"/>
      <c r="I75" s="176"/>
      <c r="J75" s="177">
        <f>J661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113</v>
      </c>
      <c r="E76" s="176"/>
      <c r="F76" s="176"/>
      <c r="G76" s="176"/>
      <c r="H76" s="176"/>
      <c r="I76" s="176"/>
      <c r="J76" s="177">
        <f>J665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114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15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62" t="str">
        <f>E7</f>
        <v xml:space="preserve"> ZŠ Krušnohorská - Rekonstrukce stávajícího sportovního hřiště</v>
      </c>
      <c r="F86" s="34"/>
      <c r="G86" s="34"/>
      <c r="H86" s="34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90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30" customHeight="1">
      <c r="A88" s="40"/>
      <c r="B88" s="41"/>
      <c r="C88" s="42"/>
      <c r="D88" s="42"/>
      <c r="E88" s="71" t="str">
        <f>E9</f>
        <v>01 - Atletický ovál,hřiště na streetball,hřiště na fotbal,workoutové dopadové plochy</v>
      </c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 xml:space="preserve"> Karlovy Vary</v>
      </c>
      <c r="G90" s="42"/>
      <c r="H90" s="42"/>
      <c r="I90" s="34" t="s">
        <v>23</v>
      </c>
      <c r="J90" s="74" t="str">
        <f>IF(J12="","",J12)</f>
        <v>28. 11. 2023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26</v>
      </c>
      <c r="D92" s="42"/>
      <c r="E92" s="42"/>
      <c r="F92" s="29" t="str">
        <f>E15</f>
        <v>Statutární město Karlovy Vary</v>
      </c>
      <c r="G92" s="42"/>
      <c r="H92" s="42"/>
      <c r="I92" s="34" t="s">
        <v>32</v>
      </c>
      <c r="J92" s="38" t="str">
        <f>E21</f>
        <v>DPT projekty Ostrov s.r.o.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30</v>
      </c>
      <c r="D93" s="42"/>
      <c r="E93" s="42"/>
      <c r="F93" s="29" t="str">
        <f>IF(E18="","",E18)</f>
        <v>Vyplň údaj</v>
      </c>
      <c r="G93" s="42"/>
      <c r="H93" s="42"/>
      <c r="I93" s="34" t="s">
        <v>35</v>
      </c>
      <c r="J93" s="38" t="str">
        <f>E24</f>
        <v>DPT projekty Ostrov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79"/>
      <c r="B95" s="180"/>
      <c r="C95" s="181" t="s">
        <v>115</v>
      </c>
      <c r="D95" s="182" t="s">
        <v>57</v>
      </c>
      <c r="E95" s="182" t="s">
        <v>53</v>
      </c>
      <c r="F95" s="182" t="s">
        <v>54</v>
      </c>
      <c r="G95" s="182" t="s">
        <v>116</v>
      </c>
      <c r="H95" s="182" t="s">
        <v>117</v>
      </c>
      <c r="I95" s="182" t="s">
        <v>118</v>
      </c>
      <c r="J95" s="182" t="s">
        <v>95</v>
      </c>
      <c r="K95" s="183" t="s">
        <v>119</v>
      </c>
      <c r="L95" s="184"/>
      <c r="M95" s="94" t="s">
        <v>19</v>
      </c>
      <c r="N95" s="95" t="s">
        <v>42</v>
      </c>
      <c r="O95" s="95" t="s">
        <v>120</v>
      </c>
      <c r="P95" s="95" t="s">
        <v>121</v>
      </c>
      <c r="Q95" s="95" t="s">
        <v>122</v>
      </c>
      <c r="R95" s="95" t="s">
        <v>123</v>
      </c>
      <c r="S95" s="95" t="s">
        <v>124</v>
      </c>
      <c r="T95" s="96" t="s">
        <v>125</v>
      </c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</row>
    <row r="96" s="2" customFormat="1" ht="22.8" customHeight="1">
      <c r="A96" s="40"/>
      <c r="B96" s="41"/>
      <c r="C96" s="101" t="s">
        <v>126</v>
      </c>
      <c r="D96" s="42"/>
      <c r="E96" s="42"/>
      <c r="F96" s="42"/>
      <c r="G96" s="42"/>
      <c r="H96" s="42"/>
      <c r="I96" s="42"/>
      <c r="J96" s="185">
        <f>BK96</f>
        <v>0</v>
      </c>
      <c r="K96" s="42"/>
      <c r="L96" s="46"/>
      <c r="M96" s="97"/>
      <c r="N96" s="186"/>
      <c r="O96" s="98"/>
      <c r="P96" s="187">
        <f>P97</f>
        <v>0</v>
      </c>
      <c r="Q96" s="98"/>
      <c r="R96" s="187">
        <f>R97</f>
        <v>1021.7116996000002</v>
      </c>
      <c r="S96" s="98"/>
      <c r="T96" s="188">
        <f>T97</f>
        <v>510.32500000000005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96</v>
      </c>
      <c r="BK96" s="189">
        <f>BK97</f>
        <v>0</v>
      </c>
    </row>
    <row r="97" s="12" customFormat="1" ht="25.92" customHeight="1">
      <c r="A97" s="12"/>
      <c r="B97" s="190"/>
      <c r="C97" s="191"/>
      <c r="D97" s="192" t="s">
        <v>71</v>
      </c>
      <c r="E97" s="193" t="s">
        <v>127</v>
      </c>
      <c r="F97" s="193" t="s">
        <v>128</v>
      </c>
      <c r="G97" s="191"/>
      <c r="H97" s="191"/>
      <c r="I97" s="194"/>
      <c r="J97" s="195">
        <f>BK97</f>
        <v>0</v>
      </c>
      <c r="K97" s="191"/>
      <c r="L97" s="196"/>
      <c r="M97" s="197"/>
      <c r="N97" s="198"/>
      <c r="O97" s="198"/>
      <c r="P97" s="199">
        <f>P98+P214+P295+P319+P343+P365+P451+P475+P491+P539+P546+P558+P582+P636+P661+P665</f>
        <v>0</v>
      </c>
      <c r="Q97" s="198"/>
      <c r="R97" s="199">
        <f>R98+R214+R295+R319+R343+R365+R451+R475+R491+R539+R546+R558+R582+R636+R661+R665</f>
        <v>1021.7116996000002</v>
      </c>
      <c r="S97" s="198"/>
      <c r="T97" s="200">
        <f>T98+T214+T295+T319+T343+T365+T451+T475+T491+T539+T546+T558+T582+T636+T661+T665</f>
        <v>510.32500000000005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80</v>
      </c>
      <c r="AT97" s="202" t="s">
        <v>71</v>
      </c>
      <c r="AU97" s="202" t="s">
        <v>72</v>
      </c>
      <c r="AY97" s="201" t="s">
        <v>129</v>
      </c>
      <c r="BK97" s="203">
        <f>BK98+BK214+BK295+BK319+BK343+BK365+BK451+BK475+BK491+BK539+BK546+BK558+BK582+BK636+BK661+BK665</f>
        <v>0</v>
      </c>
    </row>
    <row r="98" s="12" customFormat="1" ht="22.8" customHeight="1">
      <c r="A98" s="12"/>
      <c r="B98" s="190"/>
      <c r="C98" s="191"/>
      <c r="D98" s="192" t="s">
        <v>71</v>
      </c>
      <c r="E98" s="204" t="s">
        <v>80</v>
      </c>
      <c r="F98" s="204" t="s">
        <v>130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SUM(P99:P213)</f>
        <v>0</v>
      </c>
      <c r="Q98" s="198"/>
      <c r="R98" s="199">
        <f>SUM(R99:R213)</f>
        <v>34.105049999999999</v>
      </c>
      <c r="S98" s="198"/>
      <c r="T98" s="200">
        <f>SUM(T99:T213)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80</v>
      </c>
      <c r="AT98" s="202" t="s">
        <v>71</v>
      </c>
      <c r="AU98" s="202" t="s">
        <v>80</v>
      </c>
      <c r="AY98" s="201" t="s">
        <v>129</v>
      </c>
      <c r="BK98" s="203">
        <f>SUM(BK99:BK213)</f>
        <v>0</v>
      </c>
    </row>
    <row r="99" s="2" customFormat="1" ht="33" customHeight="1">
      <c r="A99" s="40"/>
      <c r="B99" s="41"/>
      <c r="C99" s="206" t="s">
        <v>80</v>
      </c>
      <c r="D99" s="206" t="s">
        <v>131</v>
      </c>
      <c r="E99" s="207" t="s">
        <v>132</v>
      </c>
      <c r="F99" s="208" t="s">
        <v>133</v>
      </c>
      <c r="G99" s="209" t="s">
        <v>134</v>
      </c>
      <c r="H99" s="210">
        <v>1835</v>
      </c>
      <c r="I99" s="211"/>
      <c r="J99" s="210">
        <f>ROUND(I99*H99,2)</f>
        <v>0</v>
      </c>
      <c r="K99" s="208" t="s">
        <v>135</v>
      </c>
      <c r="L99" s="46"/>
      <c r="M99" s="212" t="s">
        <v>19</v>
      </c>
      <c r="N99" s="213" t="s">
        <v>43</v>
      </c>
      <c r="O99" s="86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6" t="s">
        <v>136</v>
      </c>
      <c r="AT99" s="216" t="s">
        <v>131</v>
      </c>
      <c r="AU99" s="216" t="s">
        <v>82</v>
      </c>
      <c r="AY99" s="19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9" t="s">
        <v>80</v>
      </c>
      <c r="BK99" s="217">
        <f>ROUND(I99*H99,2)</f>
        <v>0</v>
      </c>
      <c r="BL99" s="19" t="s">
        <v>136</v>
      </c>
      <c r="BM99" s="216" t="s">
        <v>137</v>
      </c>
    </row>
    <row r="100" s="2" customFormat="1">
      <c r="A100" s="40"/>
      <c r="B100" s="41"/>
      <c r="C100" s="42"/>
      <c r="D100" s="218" t="s">
        <v>138</v>
      </c>
      <c r="E100" s="42"/>
      <c r="F100" s="219" t="s">
        <v>139</v>
      </c>
      <c r="G100" s="42"/>
      <c r="H100" s="42"/>
      <c r="I100" s="220"/>
      <c r="J100" s="42"/>
      <c r="K100" s="42"/>
      <c r="L100" s="46"/>
      <c r="M100" s="221"/>
      <c r="N100" s="22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82</v>
      </c>
    </row>
    <row r="101" s="2" customFormat="1">
      <c r="A101" s="40"/>
      <c r="B101" s="41"/>
      <c r="C101" s="42"/>
      <c r="D101" s="223" t="s">
        <v>140</v>
      </c>
      <c r="E101" s="42"/>
      <c r="F101" s="224" t="s">
        <v>141</v>
      </c>
      <c r="G101" s="42"/>
      <c r="H101" s="42"/>
      <c r="I101" s="220"/>
      <c r="J101" s="42"/>
      <c r="K101" s="42"/>
      <c r="L101" s="46"/>
      <c r="M101" s="221"/>
      <c r="N101" s="22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82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143</v>
      </c>
      <c r="G102" s="226"/>
      <c r="H102" s="227" t="s">
        <v>19</v>
      </c>
      <c r="I102" s="229"/>
      <c r="J102" s="226"/>
      <c r="K102" s="226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142</v>
      </c>
      <c r="AU102" s="234" t="s">
        <v>82</v>
      </c>
      <c r="AV102" s="13" t="s">
        <v>80</v>
      </c>
      <c r="AW102" s="13" t="s">
        <v>34</v>
      </c>
      <c r="AX102" s="13" t="s">
        <v>72</v>
      </c>
      <c r="AY102" s="234" t="s">
        <v>129</v>
      </c>
    </row>
    <row r="103" s="14" customFormat="1">
      <c r="A103" s="14"/>
      <c r="B103" s="235"/>
      <c r="C103" s="236"/>
      <c r="D103" s="218" t="s">
        <v>142</v>
      </c>
      <c r="E103" s="237" t="s">
        <v>19</v>
      </c>
      <c r="F103" s="238" t="s">
        <v>144</v>
      </c>
      <c r="G103" s="236"/>
      <c r="H103" s="239">
        <v>610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142</v>
      </c>
      <c r="AU103" s="245" t="s">
        <v>82</v>
      </c>
      <c r="AV103" s="14" t="s">
        <v>82</v>
      </c>
      <c r="AW103" s="14" t="s">
        <v>34</v>
      </c>
      <c r="AX103" s="14" t="s">
        <v>72</v>
      </c>
      <c r="AY103" s="245" t="s">
        <v>129</v>
      </c>
    </row>
    <row r="104" s="13" customFormat="1">
      <c r="A104" s="13"/>
      <c r="B104" s="225"/>
      <c r="C104" s="226"/>
      <c r="D104" s="218" t="s">
        <v>142</v>
      </c>
      <c r="E104" s="227" t="s">
        <v>19</v>
      </c>
      <c r="F104" s="228" t="s">
        <v>145</v>
      </c>
      <c r="G104" s="226"/>
      <c r="H104" s="227" t="s">
        <v>19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142</v>
      </c>
      <c r="AU104" s="234" t="s">
        <v>82</v>
      </c>
      <c r="AV104" s="13" t="s">
        <v>80</v>
      </c>
      <c r="AW104" s="13" t="s">
        <v>34</v>
      </c>
      <c r="AX104" s="13" t="s">
        <v>72</v>
      </c>
      <c r="AY104" s="234" t="s">
        <v>129</v>
      </c>
    </row>
    <row r="105" s="14" customFormat="1">
      <c r="A105" s="14"/>
      <c r="B105" s="235"/>
      <c r="C105" s="236"/>
      <c r="D105" s="218" t="s">
        <v>142</v>
      </c>
      <c r="E105" s="237" t="s">
        <v>19</v>
      </c>
      <c r="F105" s="238" t="s">
        <v>146</v>
      </c>
      <c r="G105" s="236"/>
      <c r="H105" s="239">
        <v>280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142</v>
      </c>
      <c r="AU105" s="245" t="s">
        <v>82</v>
      </c>
      <c r="AV105" s="14" t="s">
        <v>82</v>
      </c>
      <c r="AW105" s="14" t="s">
        <v>34</v>
      </c>
      <c r="AX105" s="14" t="s">
        <v>72</v>
      </c>
      <c r="AY105" s="24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147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142</v>
      </c>
      <c r="AU106" s="234" t="s">
        <v>82</v>
      </c>
      <c r="AV106" s="13" t="s">
        <v>80</v>
      </c>
      <c r="AW106" s="13" t="s">
        <v>34</v>
      </c>
      <c r="AX106" s="13" t="s">
        <v>72</v>
      </c>
      <c r="AY106" s="234" t="s">
        <v>129</v>
      </c>
    </row>
    <row r="107" s="14" customFormat="1">
      <c r="A107" s="14"/>
      <c r="B107" s="235"/>
      <c r="C107" s="236"/>
      <c r="D107" s="218" t="s">
        <v>142</v>
      </c>
      <c r="E107" s="237" t="s">
        <v>19</v>
      </c>
      <c r="F107" s="238" t="s">
        <v>148</v>
      </c>
      <c r="G107" s="236"/>
      <c r="H107" s="239">
        <v>35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82</v>
      </c>
      <c r="AV107" s="14" t="s">
        <v>82</v>
      </c>
      <c r="AW107" s="14" t="s">
        <v>34</v>
      </c>
      <c r="AX107" s="14" t="s">
        <v>72</v>
      </c>
      <c r="AY107" s="245" t="s">
        <v>129</v>
      </c>
    </row>
    <row r="108" s="13" customFormat="1">
      <c r="A108" s="13"/>
      <c r="B108" s="225"/>
      <c r="C108" s="226"/>
      <c r="D108" s="218" t="s">
        <v>142</v>
      </c>
      <c r="E108" s="227" t="s">
        <v>19</v>
      </c>
      <c r="F108" s="228" t="s">
        <v>149</v>
      </c>
      <c r="G108" s="226"/>
      <c r="H108" s="227" t="s">
        <v>19</v>
      </c>
      <c r="I108" s="229"/>
      <c r="J108" s="226"/>
      <c r="K108" s="226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142</v>
      </c>
      <c r="AU108" s="234" t="s">
        <v>82</v>
      </c>
      <c r="AV108" s="13" t="s">
        <v>80</v>
      </c>
      <c r="AW108" s="13" t="s">
        <v>34</v>
      </c>
      <c r="AX108" s="13" t="s">
        <v>72</v>
      </c>
      <c r="AY108" s="234" t="s">
        <v>129</v>
      </c>
    </row>
    <row r="109" s="14" customFormat="1">
      <c r="A109" s="14"/>
      <c r="B109" s="235"/>
      <c r="C109" s="236"/>
      <c r="D109" s="218" t="s">
        <v>142</v>
      </c>
      <c r="E109" s="237" t="s">
        <v>19</v>
      </c>
      <c r="F109" s="238" t="s">
        <v>150</v>
      </c>
      <c r="G109" s="236"/>
      <c r="H109" s="239">
        <v>50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142</v>
      </c>
      <c r="AU109" s="245" t="s">
        <v>82</v>
      </c>
      <c r="AV109" s="14" t="s">
        <v>82</v>
      </c>
      <c r="AW109" s="14" t="s">
        <v>34</v>
      </c>
      <c r="AX109" s="14" t="s">
        <v>72</v>
      </c>
      <c r="AY109" s="245" t="s">
        <v>129</v>
      </c>
    </row>
    <row r="110" s="13" customFormat="1">
      <c r="A110" s="13"/>
      <c r="B110" s="225"/>
      <c r="C110" s="226"/>
      <c r="D110" s="218" t="s">
        <v>142</v>
      </c>
      <c r="E110" s="227" t="s">
        <v>19</v>
      </c>
      <c r="F110" s="228" t="s">
        <v>151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142</v>
      </c>
      <c r="AU110" s="234" t="s">
        <v>82</v>
      </c>
      <c r="AV110" s="13" t="s">
        <v>80</v>
      </c>
      <c r="AW110" s="13" t="s">
        <v>34</v>
      </c>
      <c r="AX110" s="13" t="s">
        <v>72</v>
      </c>
      <c r="AY110" s="234" t="s">
        <v>129</v>
      </c>
    </row>
    <row r="111" s="14" customFormat="1">
      <c r="A111" s="14"/>
      <c r="B111" s="235"/>
      <c r="C111" s="236"/>
      <c r="D111" s="218" t="s">
        <v>142</v>
      </c>
      <c r="E111" s="237" t="s">
        <v>19</v>
      </c>
      <c r="F111" s="238" t="s">
        <v>152</v>
      </c>
      <c r="G111" s="236"/>
      <c r="H111" s="239">
        <v>860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142</v>
      </c>
      <c r="AU111" s="245" t="s">
        <v>82</v>
      </c>
      <c r="AV111" s="14" t="s">
        <v>82</v>
      </c>
      <c r="AW111" s="14" t="s">
        <v>34</v>
      </c>
      <c r="AX111" s="14" t="s">
        <v>72</v>
      </c>
      <c r="AY111" s="245" t="s">
        <v>129</v>
      </c>
    </row>
    <row r="112" s="15" customFormat="1">
      <c r="A112" s="15"/>
      <c r="B112" s="246"/>
      <c r="C112" s="247"/>
      <c r="D112" s="218" t="s">
        <v>142</v>
      </c>
      <c r="E112" s="248" t="s">
        <v>19</v>
      </c>
      <c r="F112" s="249" t="s">
        <v>153</v>
      </c>
      <c r="G112" s="247"/>
      <c r="H112" s="250">
        <v>1835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142</v>
      </c>
      <c r="AU112" s="256" t="s">
        <v>82</v>
      </c>
      <c r="AV112" s="15" t="s">
        <v>136</v>
      </c>
      <c r="AW112" s="15" t="s">
        <v>34</v>
      </c>
      <c r="AX112" s="15" t="s">
        <v>80</v>
      </c>
      <c r="AY112" s="256" t="s">
        <v>129</v>
      </c>
    </row>
    <row r="113" s="2" customFormat="1" ht="33" customHeight="1">
      <c r="A113" s="40"/>
      <c r="B113" s="41"/>
      <c r="C113" s="206" t="s">
        <v>82</v>
      </c>
      <c r="D113" s="206" t="s">
        <v>131</v>
      </c>
      <c r="E113" s="207" t="s">
        <v>154</v>
      </c>
      <c r="F113" s="208" t="s">
        <v>155</v>
      </c>
      <c r="G113" s="209" t="s">
        <v>134</v>
      </c>
      <c r="H113" s="210">
        <v>67.5</v>
      </c>
      <c r="I113" s="211"/>
      <c r="J113" s="210">
        <f>ROUND(I113*H113,2)</f>
        <v>0</v>
      </c>
      <c r="K113" s="208" t="s">
        <v>135</v>
      </c>
      <c r="L113" s="46"/>
      <c r="M113" s="212" t="s">
        <v>19</v>
      </c>
      <c r="N113" s="213" t="s">
        <v>43</v>
      </c>
      <c r="O113" s="86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6" t="s">
        <v>136</v>
      </c>
      <c r="AT113" s="216" t="s">
        <v>131</v>
      </c>
      <c r="AU113" s="216" t="s">
        <v>82</v>
      </c>
      <c r="AY113" s="19" t="s">
        <v>129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9" t="s">
        <v>80</v>
      </c>
      <c r="BK113" s="217">
        <f>ROUND(I113*H113,2)</f>
        <v>0</v>
      </c>
      <c r="BL113" s="19" t="s">
        <v>136</v>
      </c>
      <c r="BM113" s="216" t="s">
        <v>156</v>
      </c>
    </row>
    <row r="114" s="2" customFormat="1">
      <c r="A114" s="40"/>
      <c r="B114" s="41"/>
      <c r="C114" s="42"/>
      <c r="D114" s="218" t="s">
        <v>138</v>
      </c>
      <c r="E114" s="42"/>
      <c r="F114" s="219" t="s">
        <v>157</v>
      </c>
      <c r="G114" s="42"/>
      <c r="H114" s="42"/>
      <c r="I114" s="220"/>
      <c r="J114" s="42"/>
      <c r="K114" s="42"/>
      <c r="L114" s="46"/>
      <c r="M114" s="221"/>
      <c r="N114" s="22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138</v>
      </c>
      <c r="AU114" s="19" t="s">
        <v>82</v>
      </c>
    </row>
    <row r="115" s="2" customFormat="1">
      <c r="A115" s="40"/>
      <c r="B115" s="41"/>
      <c r="C115" s="42"/>
      <c r="D115" s="223" t="s">
        <v>140</v>
      </c>
      <c r="E115" s="42"/>
      <c r="F115" s="224" t="s">
        <v>158</v>
      </c>
      <c r="G115" s="42"/>
      <c r="H115" s="42"/>
      <c r="I115" s="220"/>
      <c r="J115" s="42"/>
      <c r="K115" s="42"/>
      <c r="L115" s="46"/>
      <c r="M115" s="221"/>
      <c r="N115" s="22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140</v>
      </c>
      <c r="AU115" s="19" t="s">
        <v>82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143</v>
      </c>
      <c r="G116" s="226"/>
      <c r="H116" s="227" t="s">
        <v>19</v>
      </c>
      <c r="I116" s="229"/>
      <c r="J116" s="226"/>
      <c r="K116" s="226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142</v>
      </c>
      <c r="AU116" s="234" t="s">
        <v>82</v>
      </c>
      <c r="AV116" s="13" t="s">
        <v>80</v>
      </c>
      <c r="AW116" s="13" t="s">
        <v>34</v>
      </c>
      <c r="AX116" s="13" t="s">
        <v>72</v>
      </c>
      <c r="AY116" s="234" t="s">
        <v>129</v>
      </c>
    </row>
    <row r="117" s="14" customFormat="1">
      <c r="A117" s="14"/>
      <c r="B117" s="235"/>
      <c r="C117" s="236"/>
      <c r="D117" s="218" t="s">
        <v>142</v>
      </c>
      <c r="E117" s="237" t="s">
        <v>19</v>
      </c>
      <c r="F117" s="238" t="s">
        <v>159</v>
      </c>
      <c r="G117" s="236"/>
      <c r="H117" s="239">
        <v>67.5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142</v>
      </c>
      <c r="AU117" s="245" t="s">
        <v>82</v>
      </c>
      <c r="AV117" s="14" t="s">
        <v>82</v>
      </c>
      <c r="AW117" s="14" t="s">
        <v>34</v>
      </c>
      <c r="AX117" s="14" t="s">
        <v>72</v>
      </c>
      <c r="AY117" s="245" t="s">
        <v>129</v>
      </c>
    </row>
    <row r="118" s="15" customFormat="1">
      <c r="A118" s="15"/>
      <c r="B118" s="246"/>
      <c r="C118" s="247"/>
      <c r="D118" s="218" t="s">
        <v>142</v>
      </c>
      <c r="E118" s="248" t="s">
        <v>19</v>
      </c>
      <c r="F118" s="249" t="s">
        <v>153</v>
      </c>
      <c r="G118" s="247"/>
      <c r="H118" s="250">
        <v>67.5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142</v>
      </c>
      <c r="AU118" s="256" t="s">
        <v>82</v>
      </c>
      <c r="AV118" s="15" t="s">
        <v>136</v>
      </c>
      <c r="AW118" s="15" t="s">
        <v>34</v>
      </c>
      <c r="AX118" s="15" t="s">
        <v>80</v>
      </c>
      <c r="AY118" s="256" t="s">
        <v>129</v>
      </c>
    </row>
    <row r="119" s="2" customFormat="1" ht="24.15" customHeight="1">
      <c r="A119" s="40"/>
      <c r="B119" s="41"/>
      <c r="C119" s="206" t="s">
        <v>160</v>
      </c>
      <c r="D119" s="206" t="s">
        <v>131</v>
      </c>
      <c r="E119" s="207" t="s">
        <v>161</v>
      </c>
      <c r="F119" s="208" t="s">
        <v>162</v>
      </c>
      <c r="G119" s="209" t="s">
        <v>134</v>
      </c>
      <c r="H119" s="210">
        <v>15.4</v>
      </c>
      <c r="I119" s="211"/>
      <c r="J119" s="210">
        <f>ROUND(I119*H119,2)</f>
        <v>0</v>
      </c>
      <c r="K119" s="208" t="s">
        <v>135</v>
      </c>
      <c r="L119" s="46"/>
      <c r="M119" s="212" t="s">
        <v>19</v>
      </c>
      <c r="N119" s="213" t="s">
        <v>43</v>
      </c>
      <c r="O119" s="86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6" t="s">
        <v>136</v>
      </c>
      <c r="AT119" s="216" t="s">
        <v>131</v>
      </c>
      <c r="AU119" s="216" t="s">
        <v>82</v>
      </c>
      <c r="AY119" s="19" t="s">
        <v>129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9" t="s">
        <v>80</v>
      </c>
      <c r="BK119" s="217">
        <f>ROUND(I119*H119,2)</f>
        <v>0</v>
      </c>
      <c r="BL119" s="19" t="s">
        <v>136</v>
      </c>
      <c r="BM119" s="216" t="s">
        <v>163</v>
      </c>
    </row>
    <row r="120" s="2" customFormat="1">
      <c r="A120" s="40"/>
      <c r="B120" s="41"/>
      <c r="C120" s="42"/>
      <c r="D120" s="218" t="s">
        <v>138</v>
      </c>
      <c r="E120" s="42"/>
      <c r="F120" s="219" t="s">
        <v>164</v>
      </c>
      <c r="G120" s="42"/>
      <c r="H120" s="42"/>
      <c r="I120" s="220"/>
      <c r="J120" s="42"/>
      <c r="K120" s="42"/>
      <c r="L120" s="46"/>
      <c r="M120" s="221"/>
      <c r="N120" s="22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82</v>
      </c>
    </row>
    <row r="121" s="2" customFormat="1">
      <c r="A121" s="40"/>
      <c r="B121" s="41"/>
      <c r="C121" s="42"/>
      <c r="D121" s="223" t="s">
        <v>140</v>
      </c>
      <c r="E121" s="42"/>
      <c r="F121" s="224" t="s">
        <v>165</v>
      </c>
      <c r="G121" s="42"/>
      <c r="H121" s="42"/>
      <c r="I121" s="220"/>
      <c r="J121" s="42"/>
      <c r="K121" s="42"/>
      <c r="L121" s="46"/>
      <c r="M121" s="221"/>
      <c r="N121" s="22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82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166</v>
      </c>
      <c r="G122" s="226"/>
      <c r="H122" s="227" t="s">
        <v>19</v>
      </c>
      <c r="I122" s="229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142</v>
      </c>
      <c r="AU122" s="234" t="s">
        <v>82</v>
      </c>
      <c r="AV122" s="13" t="s">
        <v>80</v>
      </c>
      <c r="AW122" s="13" t="s">
        <v>34</v>
      </c>
      <c r="AX122" s="13" t="s">
        <v>72</v>
      </c>
      <c r="AY122" s="234" t="s">
        <v>129</v>
      </c>
    </row>
    <row r="123" s="14" customFormat="1">
      <c r="A123" s="14"/>
      <c r="B123" s="235"/>
      <c r="C123" s="236"/>
      <c r="D123" s="218" t="s">
        <v>142</v>
      </c>
      <c r="E123" s="237" t="s">
        <v>19</v>
      </c>
      <c r="F123" s="238" t="s">
        <v>167</v>
      </c>
      <c r="G123" s="236"/>
      <c r="H123" s="239">
        <v>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142</v>
      </c>
      <c r="AU123" s="245" t="s">
        <v>82</v>
      </c>
      <c r="AV123" s="14" t="s">
        <v>82</v>
      </c>
      <c r="AW123" s="14" t="s">
        <v>34</v>
      </c>
      <c r="AX123" s="14" t="s">
        <v>72</v>
      </c>
      <c r="AY123" s="245" t="s">
        <v>129</v>
      </c>
    </row>
    <row r="124" s="13" customFormat="1">
      <c r="A124" s="13"/>
      <c r="B124" s="225"/>
      <c r="C124" s="226"/>
      <c r="D124" s="218" t="s">
        <v>142</v>
      </c>
      <c r="E124" s="227" t="s">
        <v>19</v>
      </c>
      <c r="F124" s="228" t="s">
        <v>168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142</v>
      </c>
      <c r="AU124" s="234" t="s">
        <v>82</v>
      </c>
      <c r="AV124" s="13" t="s">
        <v>80</v>
      </c>
      <c r="AW124" s="13" t="s">
        <v>34</v>
      </c>
      <c r="AX124" s="13" t="s">
        <v>72</v>
      </c>
      <c r="AY124" s="234" t="s">
        <v>129</v>
      </c>
    </row>
    <row r="125" s="14" customFormat="1">
      <c r="A125" s="14"/>
      <c r="B125" s="235"/>
      <c r="C125" s="236"/>
      <c r="D125" s="218" t="s">
        <v>142</v>
      </c>
      <c r="E125" s="237" t="s">
        <v>19</v>
      </c>
      <c r="F125" s="238" t="s">
        <v>169</v>
      </c>
      <c r="G125" s="236"/>
      <c r="H125" s="239">
        <v>4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142</v>
      </c>
      <c r="AU125" s="245" t="s">
        <v>82</v>
      </c>
      <c r="AV125" s="14" t="s">
        <v>82</v>
      </c>
      <c r="AW125" s="14" t="s">
        <v>34</v>
      </c>
      <c r="AX125" s="14" t="s">
        <v>72</v>
      </c>
      <c r="AY125" s="245" t="s">
        <v>129</v>
      </c>
    </row>
    <row r="126" s="13" customFormat="1">
      <c r="A126" s="13"/>
      <c r="B126" s="225"/>
      <c r="C126" s="226"/>
      <c r="D126" s="218" t="s">
        <v>142</v>
      </c>
      <c r="E126" s="227" t="s">
        <v>19</v>
      </c>
      <c r="F126" s="228" t="s">
        <v>170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142</v>
      </c>
      <c r="AU126" s="234" t="s">
        <v>82</v>
      </c>
      <c r="AV126" s="13" t="s">
        <v>80</v>
      </c>
      <c r="AW126" s="13" t="s">
        <v>34</v>
      </c>
      <c r="AX126" s="13" t="s">
        <v>72</v>
      </c>
      <c r="AY126" s="234" t="s">
        <v>129</v>
      </c>
    </row>
    <row r="127" s="14" customFormat="1">
      <c r="A127" s="14"/>
      <c r="B127" s="235"/>
      <c r="C127" s="236"/>
      <c r="D127" s="218" t="s">
        <v>142</v>
      </c>
      <c r="E127" s="237" t="s">
        <v>19</v>
      </c>
      <c r="F127" s="238" t="s">
        <v>171</v>
      </c>
      <c r="G127" s="236"/>
      <c r="H127" s="239">
        <v>9.3599999999999994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142</v>
      </c>
      <c r="AU127" s="245" t="s">
        <v>82</v>
      </c>
      <c r="AV127" s="14" t="s">
        <v>82</v>
      </c>
      <c r="AW127" s="14" t="s">
        <v>34</v>
      </c>
      <c r="AX127" s="14" t="s">
        <v>72</v>
      </c>
      <c r="AY127" s="245" t="s">
        <v>129</v>
      </c>
    </row>
    <row r="128" s="14" customFormat="1">
      <c r="A128" s="14"/>
      <c r="B128" s="235"/>
      <c r="C128" s="236"/>
      <c r="D128" s="218" t="s">
        <v>142</v>
      </c>
      <c r="E128" s="237" t="s">
        <v>19</v>
      </c>
      <c r="F128" s="238" t="s">
        <v>172</v>
      </c>
      <c r="G128" s="236"/>
      <c r="H128" s="239">
        <v>0.040000000000000001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142</v>
      </c>
      <c r="AU128" s="245" t="s">
        <v>82</v>
      </c>
      <c r="AV128" s="14" t="s">
        <v>82</v>
      </c>
      <c r="AW128" s="14" t="s">
        <v>34</v>
      </c>
      <c r="AX128" s="14" t="s">
        <v>72</v>
      </c>
      <c r="AY128" s="245" t="s">
        <v>129</v>
      </c>
    </row>
    <row r="129" s="15" customFormat="1">
      <c r="A129" s="15"/>
      <c r="B129" s="246"/>
      <c r="C129" s="247"/>
      <c r="D129" s="218" t="s">
        <v>142</v>
      </c>
      <c r="E129" s="248" t="s">
        <v>19</v>
      </c>
      <c r="F129" s="249" t="s">
        <v>153</v>
      </c>
      <c r="G129" s="247"/>
      <c r="H129" s="250">
        <v>15.399999999999999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142</v>
      </c>
      <c r="AU129" s="256" t="s">
        <v>82</v>
      </c>
      <c r="AV129" s="15" t="s">
        <v>136</v>
      </c>
      <c r="AW129" s="15" t="s">
        <v>34</v>
      </c>
      <c r="AX129" s="15" t="s">
        <v>80</v>
      </c>
      <c r="AY129" s="256" t="s">
        <v>129</v>
      </c>
    </row>
    <row r="130" s="2" customFormat="1" ht="37.8" customHeight="1">
      <c r="A130" s="40"/>
      <c r="B130" s="41"/>
      <c r="C130" s="206" t="s">
        <v>136</v>
      </c>
      <c r="D130" s="206" t="s">
        <v>131</v>
      </c>
      <c r="E130" s="207" t="s">
        <v>173</v>
      </c>
      <c r="F130" s="208" t="s">
        <v>174</v>
      </c>
      <c r="G130" s="209" t="s">
        <v>134</v>
      </c>
      <c r="H130" s="210">
        <v>1850.4000000000001</v>
      </c>
      <c r="I130" s="211"/>
      <c r="J130" s="210">
        <f>ROUND(I130*H130,2)</f>
        <v>0</v>
      </c>
      <c r="K130" s="208" t="s">
        <v>135</v>
      </c>
      <c r="L130" s="46"/>
      <c r="M130" s="212" t="s">
        <v>19</v>
      </c>
      <c r="N130" s="213" t="s">
        <v>43</v>
      </c>
      <c r="O130" s="86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136</v>
      </c>
      <c r="AT130" s="216" t="s">
        <v>131</v>
      </c>
      <c r="AU130" s="216" t="s">
        <v>82</v>
      </c>
      <c r="AY130" s="19" t="s">
        <v>129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9" t="s">
        <v>80</v>
      </c>
      <c r="BK130" s="217">
        <f>ROUND(I130*H130,2)</f>
        <v>0</v>
      </c>
      <c r="BL130" s="19" t="s">
        <v>136</v>
      </c>
      <c r="BM130" s="216" t="s">
        <v>175</v>
      </c>
    </row>
    <row r="131" s="2" customFormat="1">
      <c r="A131" s="40"/>
      <c r="B131" s="41"/>
      <c r="C131" s="42"/>
      <c r="D131" s="218" t="s">
        <v>138</v>
      </c>
      <c r="E131" s="42"/>
      <c r="F131" s="219" t="s">
        <v>176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138</v>
      </c>
      <c r="AU131" s="19" t="s">
        <v>82</v>
      </c>
    </row>
    <row r="132" s="2" customFormat="1">
      <c r="A132" s="40"/>
      <c r="B132" s="41"/>
      <c r="C132" s="42"/>
      <c r="D132" s="223" t="s">
        <v>140</v>
      </c>
      <c r="E132" s="42"/>
      <c r="F132" s="224" t="s">
        <v>177</v>
      </c>
      <c r="G132" s="42"/>
      <c r="H132" s="42"/>
      <c r="I132" s="220"/>
      <c r="J132" s="42"/>
      <c r="K132" s="42"/>
      <c r="L132" s="46"/>
      <c r="M132" s="221"/>
      <c r="N132" s="22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140</v>
      </c>
      <c r="AU132" s="19" t="s">
        <v>82</v>
      </c>
    </row>
    <row r="133" s="14" customFormat="1">
      <c r="A133" s="14"/>
      <c r="B133" s="235"/>
      <c r="C133" s="236"/>
      <c r="D133" s="218" t="s">
        <v>142</v>
      </c>
      <c r="E133" s="237" t="s">
        <v>19</v>
      </c>
      <c r="F133" s="238" t="s">
        <v>178</v>
      </c>
      <c r="G133" s="236"/>
      <c r="H133" s="239">
        <v>1850.4000000000001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142</v>
      </c>
      <c r="AU133" s="245" t="s">
        <v>82</v>
      </c>
      <c r="AV133" s="14" t="s">
        <v>82</v>
      </c>
      <c r="AW133" s="14" t="s">
        <v>34</v>
      </c>
      <c r="AX133" s="14" t="s">
        <v>72</v>
      </c>
      <c r="AY133" s="245" t="s">
        <v>129</v>
      </c>
    </row>
    <row r="134" s="15" customFormat="1">
      <c r="A134" s="15"/>
      <c r="B134" s="246"/>
      <c r="C134" s="247"/>
      <c r="D134" s="218" t="s">
        <v>142</v>
      </c>
      <c r="E134" s="248" t="s">
        <v>19</v>
      </c>
      <c r="F134" s="249" t="s">
        <v>153</v>
      </c>
      <c r="G134" s="247"/>
      <c r="H134" s="250">
        <v>1850.4000000000001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142</v>
      </c>
      <c r="AU134" s="256" t="s">
        <v>82</v>
      </c>
      <c r="AV134" s="15" t="s">
        <v>136</v>
      </c>
      <c r="AW134" s="15" t="s">
        <v>34</v>
      </c>
      <c r="AX134" s="15" t="s">
        <v>80</v>
      </c>
      <c r="AY134" s="256" t="s">
        <v>129</v>
      </c>
    </row>
    <row r="135" s="2" customFormat="1" ht="16.5" customHeight="1">
      <c r="A135" s="40"/>
      <c r="B135" s="41"/>
      <c r="C135" s="206" t="s">
        <v>179</v>
      </c>
      <c r="D135" s="206" t="s">
        <v>131</v>
      </c>
      <c r="E135" s="207" t="s">
        <v>180</v>
      </c>
      <c r="F135" s="208" t="s">
        <v>181</v>
      </c>
      <c r="G135" s="209" t="s">
        <v>134</v>
      </c>
      <c r="H135" s="210">
        <v>1850.4000000000001</v>
      </c>
      <c r="I135" s="211"/>
      <c r="J135" s="210">
        <f>ROUND(I135*H135,2)</f>
        <v>0</v>
      </c>
      <c r="K135" s="208" t="s">
        <v>135</v>
      </c>
      <c r="L135" s="46"/>
      <c r="M135" s="212" t="s">
        <v>19</v>
      </c>
      <c r="N135" s="213" t="s">
        <v>43</v>
      </c>
      <c r="O135" s="86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6" t="s">
        <v>136</v>
      </c>
      <c r="AT135" s="216" t="s">
        <v>131</v>
      </c>
      <c r="AU135" s="216" t="s">
        <v>82</v>
      </c>
      <c r="AY135" s="19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9" t="s">
        <v>80</v>
      </c>
      <c r="BK135" s="217">
        <f>ROUND(I135*H135,2)</f>
        <v>0</v>
      </c>
      <c r="BL135" s="19" t="s">
        <v>136</v>
      </c>
      <c r="BM135" s="216" t="s">
        <v>182</v>
      </c>
    </row>
    <row r="136" s="2" customFormat="1">
      <c r="A136" s="40"/>
      <c r="B136" s="41"/>
      <c r="C136" s="42"/>
      <c r="D136" s="218" t="s">
        <v>138</v>
      </c>
      <c r="E136" s="42"/>
      <c r="F136" s="219" t="s">
        <v>183</v>
      </c>
      <c r="G136" s="42"/>
      <c r="H136" s="42"/>
      <c r="I136" s="220"/>
      <c r="J136" s="42"/>
      <c r="K136" s="42"/>
      <c r="L136" s="46"/>
      <c r="M136" s="221"/>
      <c r="N136" s="22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138</v>
      </c>
      <c r="AU136" s="19" t="s">
        <v>82</v>
      </c>
    </row>
    <row r="137" s="2" customFormat="1">
      <c r="A137" s="40"/>
      <c r="B137" s="41"/>
      <c r="C137" s="42"/>
      <c r="D137" s="223" t="s">
        <v>140</v>
      </c>
      <c r="E137" s="42"/>
      <c r="F137" s="224" t="s">
        <v>184</v>
      </c>
      <c r="G137" s="42"/>
      <c r="H137" s="42"/>
      <c r="I137" s="220"/>
      <c r="J137" s="42"/>
      <c r="K137" s="42"/>
      <c r="L137" s="46"/>
      <c r="M137" s="221"/>
      <c r="N137" s="22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140</v>
      </c>
      <c r="AU137" s="19" t="s">
        <v>82</v>
      </c>
    </row>
    <row r="138" s="2" customFormat="1" ht="33" customHeight="1">
      <c r="A138" s="40"/>
      <c r="B138" s="41"/>
      <c r="C138" s="206" t="s">
        <v>185</v>
      </c>
      <c r="D138" s="206" t="s">
        <v>131</v>
      </c>
      <c r="E138" s="207" t="s">
        <v>186</v>
      </c>
      <c r="F138" s="208" t="s">
        <v>187</v>
      </c>
      <c r="G138" s="209" t="s">
        <v>188</v>
      </c>
      <c r="H138" s="210">
        <v>3700.8000000000002</v>
      </c>
      <c r="I138" s="211"/>
      <c r="J138" s="210">
        <f>ROUND(I138*H138,2)</f>
        <v>0</v>
      </c>
      <c r="K138" s="208" t="s">
        <v>135</v>
      </c>
      <c r="L138" s="46"/>
      <c r="M138" s="212" t="s">
        <v>19</v>
      </c>
      <c r="N138" s="213" t="s">
        <v>43</v>
      </c>
      <c r="O138" s="86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6" t="s">
        <v>136</v>
      </c>
      <c r="AT138" s="216" t="s">
        <v>131</v>
      </c>
      <c r="AU138" s="216" t="s">
        <v>82</v>
      </c>
      <c r="AY138" s="19" t="s">
        <v>129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9" t="s">
        <v>80</v>
      </c>
      <c r="BK138" s="217">
        <f>ROUND(I138*H138,2)</f>
        <v>0</v>
      </c>
      <c r="BL138" s="19" t="s">
        <v>136</v>
      </c>
      <c r="BM138" s="216" t="s">
        <v>189</v>
      </c>
    </row>
    <row r="139" s="2" customFormat="1">
      <c r="A139" s="40"/>
      <c r="B139" s="41"/>
      <c r="C139" s="42"/>
      <c r="D139" s="218" t="s">
        <v>138</v>
      </c>
      <c r="E139" s="42"/>
      <c r="F139" s="219" t="s">
        <v>190</v>
      </c>
      <c r="G139" s="42"/>
      <c r="H139" s="42"/>
      <c r="I139" s="220"/>
      <c r="J139" s="42"/>
      <c r="K139" s="42"/>
      <c r="L139" s="46"/>
      <c r="M139" s="221"/>
      <c r="N139" s="22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82</v>
      </c>
    </row>
    <row r="140" s="2" customFormat="1">
      <c r="A140" s="40"/>
      <c r="B140" s="41"/>
      <c r="C140" s="42"/>
      <c r="D140" s="223" t="s">
        <v>140</v>
      </c>
      <c r="E140" s="42"/>
      <c r="F140" s="224" t="s">
        <v>191</v>
      </c>
      <c r="G140" s="42"/>
      <c r="H140" s="42"/>
      <c r="I140" s="220"/>
      <c r="J140" s="42"/>
      <c r="K140" s="42"/>
      <c r="L140" s="46"/>
      <c r="M140" s="221"/>
      <c r="N140" s="22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140</v>
      </c>
      <c r="AU140" s="19" t="s">
        <v>82</v>
      </c>
    </row>
    <row r="141" s="14" customFormat="1">
      <c r="A141" s="14"/>
      <c r="B141" s="235"/>
      <c r="C141" s="236"/>
      <c r="D141" s="218" t="s">
        <v>142</v>
      </c>
      <c r="E141" s="237" t="s">
        <v>19</v>
      </c>
      <c r="F141" s="238" t="s">
        <v>192</v>
      </c>
      <c r="G141" s="236"/>
      <c r="H141" s="239">
        <v>3700.8000000000002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142</v>
      </c>
      <c r="AU141" s="245" t="s">
        <v>82</v>
      </c>
      <c r="AV141" s="14" t="s">
        <v>82</v>
      </c>
      <c r="AW141" s="14" t="s">
        <v>34</v>
      </c>
      <c r="AX141" s="14" t="s">
        <v>72</v>
      </c>
      <c r="AY141" s="245" t="s">
        <v>129</v>
      </c>
    </row>
    <row r="142" s="15" customFormat="1">
      <c r="A142" s="15"/>
      <c r="B142" s="246"/>
      <c r="C142" s="247"/>
      <c r="D142" s="218" t="s">
        <v>142</v>
      </c>
      <c r="E142" s="248" t="s">
        <v>19</v>
      </c>
      <c r="F142" s="249" t="s">
        <v>153</v>
      </c>
      <c r="G142" s="247"/>
      <c r="H142" s="250">
        <v>3700.8000000000002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142</v>
      </c>
      <c r="AU142" s="256" t="s">
        <v>82</v>
      </c>
      <c r="AV142" s="15" t="s">
        <v>136</v>
      </c>
      <c r="AW142" s="15" t="s">
        <v>34</v>
      </c>
      <c r="AX142" s="15" t="s">
        <v>80</v>
      </c>
      <c r="AY142" s="256" t="s">
        <v>129</v>
      </c>
    </row>
    <row r="143" s="2" customFormat="1" ht="24.15" customHeight="1">
      <c r="A143" s="40"/>
      <c r="B143" s="41"/>
      <c r="C143" s="206" t="s">
        <v>193</v>
      </c>
      <c r="D143" s="206" t="s">
        <v>131</v>
      </c>
      <c r="E143" s="207" t="s">
        <v>194</v>
      </c>
      <c r="F143" s="208" t="s">
        <v>195</v>
      </c>
      <c r="G143" s="209" t="s">
        <v>134</v>
      </c>
      <c r="H143" s="210">
        <v>67.5</v>
      </c>
      <c r="I143" s="211"/>
      <c r="J143" s="210">
        <f>ROUND(I143*H143,2)</f>
        <v>0</v>
      </c>
      <c r="K143" s="208" t="s">
        <v>135</v>
      </c>
      <c r="L143" s="46"/>
      <c r="M143" s="212" t="s">
        <v>19</v>
      </c>
      <c r="N143" s="213" t="s">
        <v>43</v>
      </c>
      <c r="O143" s="86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6" t="s">
        <v>136</v>
      </c>
      <c r="AT143" s="216" t="s">
        <v>131</v>
      </c>
      <c r="AU143" s="216" t="s">
        <v>82</v>
      </c>
      <c r="AY143" s="19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9" t="s">
        <v>80</v>
      </c>
      <c r="BK143" s="217">
        <f>ROUND(I143*H143,2)</f>
        <v>0</v>
      </c>
      <c r="BL143" s="19" t="s">
        <v>136</v>
      </c>
      <c r="BM143" s="216" t="s">
        <v>196</v>
      </c>
    </row>
    <row r="144" s="2" customFormat="1">
      <c r="A144" s="40"/>
      <c r="B144" s="41"/>
      <c r="C144" s="42"/>
      <c r="D144" s="218" t="s">
        <v>138</v>
      </c>
      <c r="E144" s="42"/>
      <c r="F144" s="219" t="s">
        <v>197</v>
      </c>
      <c r="G144" s="42"/>
      <c r="H144" s="42"/>
      <c r="I144" s="220"/>
      <c r="J144" s="42"/>
      <c r="K144" s="42"/>
      <c r="L144" s="46"/>
      <c r="M144" s="221"/>
      <c r="N144" s="22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138</v>
      </c>
      <c r="AU144" s="19" t="s">
        <v>82</v>
      </c>
    </row>
    <row r="145" s="2" customFormat="1">
      <c r="A145" s="40"/>
      <c r="B145" s="41"/>
      <c r="C145" s="42"/>
      <c r="D145" s="223" t="s">
        <v>140</v>
      </c>
      <c r="E145" s="42"/>
      <c r="F145" s="224" t="s">
        <v>198</v>
      </c>
      <c r="G145" s="42"/>
      <c r="H145" s="42"/>
      <c r="I145" s="220"/>
      <c r="J145" s="42"/>
      <c r="K145" s="42"/>
      <c r="L145" s="46"/>
      <c r="M145" s="221"/>
      <c r="N145" s="22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140</v>
      </c>
      <c r="AU145" s="19" t="s">
        <v>82</v>
      </c>
    </row>
    <row r="146" s="2" customFormat="1" ht="24.15" customHeight="1">
      <c r="A146" s="40"/>
      <c r="B146" s="41"/>
      <c r="C146" s="206" t="s">
        <v>199</v>
      </c>
      <c r="D146" s="206" t="s">
        <v>131</v>
      </c>
      <c r="E146" s="207" t="s">
        <v>200</v>
      </c>
      <c r="F146" s="208" t="s">
        <v>201</v>
      </c>
      <c r="G146" s="209" t="s">
        <v>202</v>
      </c>
      <c r="H146" s="210">
        <v>1620</v>
      </c>
      <c r="I146" s="211"/>
      <c r="J146" s="210">
        <f>ROUND(I146*H146,2)</f>
        <v>0</v>
      </c>
      <c r="K146" s="208" t="s">
        <v>135</v>
      </c>
      <c r="L146" s="46"/>
      <c r="M146" s="212" t="s">
        <v>19</v>
      </c>
      <c r="N146" s="213" t="s">
        <v>43</v>
      </c>
      <c r="O146" s="86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6" t="s">
        <v>136</v>
      </c>
      <c r="AT146" s="216" t="s">
        <v>131</v>
      </c>
      <c r="AU146" s="216" t="s">
        <v>82</v>
      </c>
      <c r="AY146" s="19" t="s">
        <v>129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9" t="s">
        <v>80</v>
      </c>
      <c r="BK146" s="217">
        <f>ROUND(I146*H146,2)</f>
        <v>0</v>
      </c>
      <c r="BL146" s="19" t="s">
        <v>136</v>
      </c>
      <c r="BM146" s="216" t="s">
        <v>203</v>
      </c>
    </row>
    <row r="147" s="2" customFormat="1">
      <c r="A147" s="40"/>
      <c r="B147" s="41"/>
      <c r="C147" s="42"/>
      <c r="D147" s="218" t="s">
        <v>138</v>
      </c>
      <c r="E147" s="42"/>
      <c r="F147" s="219" t="s">
        <v>201</v>
      </c>
      <c r="G147" s="42"/>
      <c r="H147" s="42"/>
      <c r="I147" s="220"/>
      <c r="J147" s="42"/>
      <c r="K147" s="42"/>
      <c r="L147" s="46"/>
      <c r="M147" s="221"/>
      <c r="N147" s="22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138</v>
      </c>
      <c r="AU147" s="19" t="s">
        <v>82</v>
      </c>
    </row>
    <row r="148" s="2" customFormat="1">
      <c r="A148" s="40"/>
      <c r="B148" s="41"/>
      <c r="C148" s="42"/>
      <c r="D148" s="223" t="s">
        <v>140</v>
      </c>
      <c r="E148" s="42"/>
      <c r="F148" s="224" t="s">
        <v>204</v>
      </c>
      <c r="G148" s="42"/>
      <c r="H148" s="42"/>
      <c r="I148" s="220"/>
      <c r="J148" s="42"/>
      <c r="K148" s="42"/>
      <c r="L148" s="46"/>
      <c r="M148" s="221"/>
      <c r="N148" s="22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140</v>
      </c>
      <c r="AU148" s="19" t="s">
        <v>82</v>
      </c>
    </row>
    <row r="149" s="13" customFormat="1">
      <c r="A149" s="13"/>
      <c r="B149" s="225"/>
      <c r="C149" s="226"/>
      <c r="D149" s="218" t="s">
        <v>142</v>
      </c>
      <c r="E149" s="227" t="s">
        <v>19</v>
      </c>
      <c r="F149" s="228" t="s">
        <v>205</v>
      </c>
      <c r="G149" s="226"/>
      <c r="H149" s="227" t="s">
        <v>19</v>
      </c>
      <c r="I149" s="229"/>
      <c r="J149" s="226"/>
      <c r="K149" s="226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142</v>
      </c>
      <c r="AU149" s="234" t="s">
        <v>82</v>
      </c>
      <c r="AV149" s="13" t="s">
        <v>80</v>
      </c>
      <c r="AW149" s="13" t="s">
        <v>34</v>
      </c>
      <c r="AX149" s="13" t="s">
        <v>72</v>
      </c>
      <c r="AY149" s="234" t="s">
        <v>129</v>
      </c>
    </row>
    <row r="150" s="13" customFormat="1">
      <c r="A150" s="13"/>
      <c r="B150" s="225"/>
      <c r="C150" s="226"/>
      <c r="D150" s="218" t="s">
        <v>142</v>
      </c>
      <c r="E150" s="227" t="s">
        <v>19</v>
      </c>
      <c r="F150" s="228" t="s">
        <v>143</v>
      </c>
      <c r="G150" s="226"/>
      <c r="H150" s="227" t="s">
        <v>19</v>
      </c>
      <c r="I150" s="229"/>
      <c r="J150" s="226"/>
      <c r="K150" s="226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142</v>
      </c>
      <c r="AU150" s="234" t="s">
        <v>82</v>
      </c>
      <c r="AV150" s="13" t="s">
        <v>80</v>
      </c>
      <c r="AW150" s="13" t="s">
        <v>34</v>
      </c>
      <c r="AX150" s="13" t="s">
        <v>72</v>
      </c>
      <c r="AY150" s="234" t="s">
        <v>129</v>
      </c>
    </row>
    <row r="151" s="14" customFormat="1">
      <c r="A151" s="14"/>
      <c r="B151" s="235"/>
      <c r="C151" s="236"/>
      <c r="D151" s="218" t="s">
        <v>142</v>
      </c>
      <c r="E151" s="237" t="s">
        <v>19</v>
      </c>
      <c r="F151" s="238" t="s">
        <v>206</v>
      </c>
      <c r="G151" s="236"/>
      <c r="H151" s="239">
        <v>780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142</v>
      </c>
      <c r="AU151" s="245" t="s">
        <v>82</v>
      </c>
      <c r="AV151" s="14" t="s">
        <v>82</v>
      </c>
      <c r="AW151" s="14" t="s">
        <v>34</v>
      </c>
      <c r="AX151" s="14" t="s">
        <v>72</v>
      </c>
      <c r="AY151" s="245" t="s">
        <v>129</v>
      </c>
    </row>
    <row r="152" s="13" customFormat="1">
      <c r="A152" s="13"/>
      <c r="B152" s="225"/>
      <c r="C152" s="226"/>
      <c r="D152" s="218" t="s">
        <v>142</v>
      </c>
      <c r="E152" s="227" t="s">
        <v>19</v>
      </c>
      <c r="F152" s="228" t="s">
        <v>145</v>
      </c>
      <c r="G152" s="226"/>
      <c r="H152" s="227" t="s">
        <v>19</v>
      </c>
      <c r="I152" s="229"/>
      <c r="J152" s="226"/>
      <c r="K152" s="226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142</v>
      </c>
      <c r="AU152" s="234" t="s">
        <v>82</v>
      </c>
      <c r="AV152" s="13" t="s">
        <v>80</v>
      </c>
      <c r="AW152" s="13" t="s">
        <v>34</v>
      </c>
      <c r="AX152" s="13" t="s">
        <v>72</v>
      </c>
      <c r="AY152" s="234" t="s">
        <v>129</v>
      </c>
    </row>
    <row r="153" s="14" customFormat="1">
      <c r="A153" s="14"/>
      <c r="B153" s="235"/>
      <c r="C153" s="236"/>
      <c r="D153" s="218" t="s">
        <v>142</v>
      </c>
      <c r="E153" s="237" t="s">
        <v>19</v>
      </c>
      <c r="F153" s="238" t="s">
        <v>207</v>
      </c>
      <c r="G153" s="236"/>
      <c r="H153" s="239">
        <v>240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142</v>
      </c>
      <c r="AU153" s="245" t="s">
        <v>82</v>
      </c>
      <c r="AV153" s="14" t="s">
        <v>82</v>
      </c>
      <c r="AW153" s="14" t="s">
        <v>34</v>
      </c>
      <c r="AX153" s="14" t="s">
        <v>72</v>
      </c>
      <c r="AY153" s="245" t="s">
        <v>129</v>
      </c>
    </row>
    <row r="154" s="13" customFormat="1">
      <c r="A154" s="13"/>
      <c r="B154" s="225"/>
      <c r="C154" s="226"/>
      <c r="D154" s="218" t="s">
        <v>142</v>
      </c>
      <c r="E154" s="227" t="s">
        <v>19</v>
      </c>
      <c r="F154" s="228" t="s">
        <v>147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142</v>
      </c>
      <c r="AU154" s="234" t="s">
        <v>82</v>
      </c>
      <c r="AV154" s="13" t="s">
        <v>80</v>
      </c>
      <c r="AW154" s="13" t="s">
        <v>34</v>
      </c>
      <c r="AX154" s="13" t="s">
        <v>72</v>
      </c>
      <c r="AY154" s="234" t="s">
        <v>129</v>
      </c>
    </row>
    <row r="155" s="14" customFormat="1">
      <c r="A155" s="14"/>
      <c r="B155" s="235"/>
      <c r="C155" s="236"/>
      <c r="D155" s="218" t="s">
        <v>142</v>
      </c>
      <c r="E155" s="237" t="s">
        <v>19</v>
      </c>
      <c r="F155" s="238" t="s">
        <v>208</v>
      </c>
      <c r="G155" s="236"/>
      <c r="H155" s="239">
        <v>30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142</v>
      </c>
      <c r="AU155" s="245" t="s">
        <v>82</v>
      </c>
      <c r="AV155" s="14" t="s">
        <v>82</v>
      </c>
      <c r="AW155" s="14" t="s">
        <v>34</v>
      </c>
      <c r="AX155" s="14" t="s">
        <v>72</v>
      </c>
      <c r="AY155" s="245" t="s">
        <v>129</v>
      </c>
    </row>
    <row r="156" s="13" customFormat="1">
      <c r="A156" s="13"/>
      <c r="B156" s="225"/>
      <c r="C156" s="226"/>
      <c r="D156" s="218" t="s">
        <v>142</v>
      </c>
      <c r="E156" s="227" t="s">
        <v>19</v>
      </c>
      <c r="F156" s="228" t="s">
        <v>149</v>
      </c>
      <c r="G156" s="226"/>
      <c r="H156" s="227" t="s">
        <v>19</v>
      </c>
      <c r="I156" s="229"/>
      <c r="J156" s="226"/>
      <c r="K156" s="226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142</v>
      </c>
      <c r="AU156" s="234" t="s">
        <v>82</v>
      </c>
      <c r="AV156" s="13" t="s">
        <v>80</v>
      </c>
      <c r="AW156" s="13" t="s">
        <v>34</v>
      </c>
      <c r="AX156" s="13" t="s">
        <v>72</v>
      </c>
      <c r="AY156" s="234" t="s">
        <v>129</v>
      </c>
    </row>
    <row r="157" s="14" customFormat="1">
      <c r="A157" s="14"/>
      <c r="B157" s="235"/>
      <c r="C157" s="236"/>
      <c r="D157" s="218" t="s">
        <v>142</v>
      </c>
      <c r="E157" s="237" t="s">
        <v>19</v>
      </c>
      <c r="F157" s="238" t="s">
        <v>209</v>
      </c>
      <c r="G157" s="236"/>
      <c r="H157" s="239">
        <v>110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142</v>
      </c>
      <c r="AU157" s="245" t="s">
        <v>82</v>
      </c>
      <c r="AV157" s="14" t="s">
        <v>82</v>
      </c>
      <c r="AW157" s="14" t="s">
        <v>34</v>
      </c>
      <c r="AX157" s="14" t="s">
        <v>72</v>
      </c>
      <c r="AY157" s="245" t="s">
        <v>129</v>
      </c>
    </row>
    <row r="158" s="13" customFormat="1">
      <c r="A158" s="13"/>
      <c r="B158" s="225"/>
      <c r="C158" s="226"/>
      <c r="D158" s="218" t="s">
        <v>142</v>
      </c>
      <c r="E158" s="227" t="s">
        <v>19</v>
      </c>
      <c r="F158" s="228" t="s">
        <v>151</v>
      </c>
      <c r="G158" s="226"/>
      <c r="H158" s="227" t="s">
        <v>19</v>
      </c>
      <c r="I158" s="229"/>
      <c r="J158" s="226"/>
      <c r="K158" s="226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142</v>
      </c>
      <c r="AU158" s="234" t="s">
        <v>82</v>
      </c>
      <c r="AV158" s="13" t="s">
        <v>80</v>
      </c>
      <c r="AW158" s="13" t="s">
        <v>34</v>
      </c>
      <c r="AX158" s="13" t="s">
        <v>72</v>
      </c>
      <c r="AY158" s="234" t="s">
        <v>129</v>
      </c>
    </row>
    <row r="159" s="14" customFormat="1">
      <c r="A159" s="14"/>
      <c r="B159" s="235"/>
      <c r="C159" s="236"/>
      <c r="D159" s="218" t="s">
        <v>142</v>
      </c>
      <c r="E159" s="237" t="s">
        <v>19</v>
      </c>
      <c r="F159" s="238" t="s">
        <v>210</v>
      </c>
      <c r="G159" s="236"/>
      <c r="H159" s="239">
        <v>460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142</v>
      </c>
      <c r="AU159" s="245" t="s">
        <v>82</v>
      </c>
      <c r="AV159" s="14" t="s">
        <v>82</v>
      </c>
      <c r="AW159" s="14" t="s">
        <v>34</v>
      </c>
      <c r="AX159" s="14" t="s">
        <v>72</v>
      </c>
      <c r="AY159" s="245" t="s">
        <v>129</v>
      </c>
    </row>
    <row r="160" s="15" customFormat="1">
      <c r="A160" s="15"/>
      <c r="B160" s="246"/>
      <c r="C160" s="247"/>
      <c r="D160" s="218" t="s">
        <v>142</v>
      </c>
      <c r="E160" s="248" t="s">
        <v>19</v>
      </c>
      <c r="F160" s="249" t="s">
        <v>153</v>
      </c>
      <c r="G160" s="247"/>
      <c r="H160" s="250">
        <v>1620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142</v>
      </c>
      <c r="AU160" s="256" t="s">
        <v>82</v>
      </c>
      <c r="AV160" s="15" t="s">
        <v>136</v>
      </c>
      <c r="AW160" s="15" t="s">
        <v>34</v>
      </c>
      <c r="AX160" s="15" t="s">
        <v>80</v>
      </c>
      <c r="AY160" s="256" t="s">
        <v>129</v>
      </c>
    </row>
    <row r="161" s="2" customFormat="1" ht="16.5" customHeight="1">
      <c r="A161" s="40"/>
      <c r="B161" s="41"/>
      <c r="C161" s="257" t="s">
        <v>211</v>
      </c>
      <c r="D161" s="257" t="s">
        <v>212</v>
      </c>
      <c r="E161" s="258" t="s">
        <v>213</v>
      </c>
      <c r="F161" s="259" t="s">
        <v>214</v>
      </c>
      <c r="G161" s="260" t="s">
        <v>215</v>
      </c>
      <c r="H161" s="261">
        <v>85.049999999999997</v>
      </c>
      <c r="I161" s="262"/>
      <c r="J161" s="261">
        <f>ROUND(I161*H161,2)</f>
        <v>0</v>
      </c>
      <c r="K161" s="259" t="s">
        <v>135</v>
      </c>
      <c r="L161" s="263"/>
      <c r="M161" s="264" t="s">
        <v>19</v>
      </c>
      <c r="N161" s="265" t="s">
        <v>43</v>
      </c>
      <c r="O161" s="86"/>
      <c r="P161" s="214">
        <f>O161*H161</f>
        <v>0</v>
      </c>
      <c r="Q161" s="214">
        <v>0.001</v>
      </c>
      <c r="R161" s="214">
        <f>Q161*H161</f>
        <v>0.085050000000000001</v>
      </c>
      <c r="S161" s="214">
        <v>0</v>
      </c>
      <c r="T161" s="21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6" t="s">
        <v>199</v>
      </c>
      <c r="AT161" s="216" t="s">
        <v>212</v>
      </c>
      <c r="AU161" s="216" t="s">
        <v>82</v>
      </c>
      <c r="AY161" s="19" t="s">
        <v>129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9" t="s">
        <v>80</v>
      </c>
      <c r="BK161" s="217">
        <f>ROUND(I161*H161,2)</f>
        <v>0</v>
      </c>
      <c r="BL161" s="19" t="s">
        <v>136</v>
      </c>
      <c r="BM161" s="216" t="s">
        <v>216</v>
      </c>
    </row>
    <row r="162" s="2" customFormat="1">
      <c r="A162" s="40"/>
      <c r="B162" s="41"/>
      <c r="C162" s="42"/>
      <c r="D162" s="218" t="s">
        <v>138</v>
      </c>
      <c r="E162" s="42"/>
      <c r="F162" s="219" t="s">
        <v>214</v>
      </c>
      <c r="G162" s="42"/>
      <c r="H162" s="42"/>
      <c r="I162" s="220"/>
      <c r="J162" s="42"/>
      <c r="K162" s="42"/>
      <c r="L162" s="46"/>
      <c r="M162" s="221"/>
      <c r="N162" s="22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138</v>
      </c>
      <c r="AU162" s="19" t="s">
        <v>82</v>
      </c>
    </row>
    <row r="163" s="14" customFormat="1">
      <c r="A163" s="14"/>
      <c r="B163" s="235"/>
      <c r="C163" s="236"/>
      <c r="D163" s="218" t="s">
        <v>142</v>
      </c>
      <c r="E163" s="237" t="s">
        <v>19</v>
      </c>
      <c r="F163" s="238" t="s">
        <v>217</v>
      </c>
      <c r="G163" s="236"/>
      <c r="H163" s="239">
        <v>85.049999999999997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142</v>
      </c>
      <c r="AU163" s="245" t="s">
        <v>82</v>
      </c>
      <c r="AV163" s="14" t="s">
        <v>82</v>
      </c>
      <c r="AW163" s="14" t="s">
        <v>34</v>
      </c>
      <c r="AX163" s="14" t="s">
        <v>72</v>
      </c>
      <c r="AY163" s="245" t="s">
        <v>129</v>
      </c>
    </row>
    <row r="164" s="15" customFormat="1">
      <c r="A164" s="15"/>
      <c r="B164" s="246"/>
      <c r="C164" s="247"/>
      <c r="D164" s="218" t="s">
        <v>142</v>
      </c>
      <c r="E164" s="248" t="s">
        <v>19</v>
      </c>
      <c r="F164" s="249" t="s">
        <v>153</v>
      </c>
      <c r="G164" s="247"/>
      <c r="H164" s="250">
        <v>85.049999999999997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142</v>
      </c>
      <c r="AU164" s="256" t="s">
        <v>82</v>
      </c>
      <c r="AV164" s="15" t="s">
        <v>136</v>
      </c>
      <c r="AW164" s="15" t="s">
        <v>34</v>
      </c>
      <c r="AX164" s="15" t="s">
        <v>80</v>
      </c>
      <c r="AY164" s="256" t="s">
        <v>129</v>
      </c>
    </row>
    <row r="165" s="2" customFormat="1" ht="33" customHeight="1">
      <c r="A165" s="40"/>
      <c r="B165" s="41"/>
      <c r="C165" s="206" t="s">
        <v>218</v>
      </c>
      <c r="D165" s="206" t="s">
        <v>131</v>
      </c>
      <c r="E165" s="207" t="s">
        <v>219</v>
      </c>
      <c r="F165" s="208" t="s">
        <v>220</v>
      </c>
      <c r="G165" s="209" t="s">
        <v>202</v>
      </c>
      <c r="H165" s="210">
        <v>780</v>
      </c>
      <c r="I165" s="211"/>
      <c r="J165" s="210">
        <f>ROUND(I165*H165,2)</f>
        <v>0</v>
      </c>
      <c r="K165" s="208" t="s">
        <v>135</v>
      </c>
      <c r="L165" s="46"/>
      <c r="M165" s="212" t="s">
        <v>19</v>
      </c>
      <c r="N165" s="213" t="s">
        <v>43</v>
      </c>
      <c r="O165" s="86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6" t="s">
        <v>136</v>
      </c>
      <c r="AT165" s="216" t="s">
        <v>131</v>
      </c>
      <c r="AU165" s="216" t="s">
        <v>82</v>
      </c>
      <c r="AY165" s="19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9" t="s">
        <v>80</v>
      </c>
      <c r="BK165" s="217">
        <f>ROUND(I165*H165,2)</f>
        <v>0</v>
      </c>
      <c r="BL165" s="19" t="s">
        <v>136</v>
      </c>
      <c r="BM165" s="216" t="s">
        <v>221</v>
      </c>
    </row>
    <row r="166" s="2" customFormat="1">
      <c r="A166" s="40"/>
      <c r="B166" s="41"/>
      <c r="C166" s="42"/>
      <c r="D166" s="218" t="s">
        <v>138</v>
      </c>
      <c r="E166" s="42"/>
      <c r="F166" s="219" t="s">
        <v>222</v>
      </c>
      <c r="G166" s="42"/>
      <c r="H166" s="42"/>
      <c r="I166" s="220"/>
      <c r="J166" s="42"/>
      <c r="K166" s="42"/>
      <c r="L166" s="46"/>
      <c r="M166" s="221"/>
      <c r="N166" s="22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138</v>
      </c>
      <c r="AU166" s="19" t="s">
        <v>82</v>
      </c>
    </row>
    <row r="167" s="2" customFormat="1">
      <c r="A167" s="40"/>
      <c r="B167" s="41"/>
      <c r="C167" s="42"/>
      <c r="D167" s="223" t="s">
        <v>140</v>
      </c>
      <c r="E167" s="42"/>
      <c r="F167" s="224" t="s">
        <v>223</v>
      </c>
      <c r="G167" s="42"/>
      <c r="H167" s="42"/>
      <c r="I167" s="220"/>
      <c r="J167" s="42"/>
      <c r="K167" s="42"/>
      <c r="L167" s="46"/>
      <c r="M167" s="221"/>
      <c r="N167" s="22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140</v>
      </c>
      <c r="AU167" s="19" t="s">
        <v>82</v>
      </c>
    </row>
    <row r="168" s="13" customFormat="1">
      <c r="A168" s="13"/>
      <c r="B168" s="225"/>
      <c r="C168" s="226"/>
      <c r="D168" s="218" t="s">
        <v>142</v>
      </c>
      <c r="E168" s="227" t="s">
        <v>19</v>
      </c>
      <c r="F168" s="228" t="s">
        <v>224</v>
      </c>
      <c r="G168" s="226"/>
      <c r="H168" s="227" t="s">
        <v>19</v>
      </c>
      <c r="I168" s="229"/>
      <c r="J168" s="226"/>
      <c r="K168" s="226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142</v>
      </c>
      <c r="AU168" s="234" t="s">
        <v>82</v>
      </c>
      <c r="AV168" s="13" t="s">
        <v>80</v>
      </c>
      <c r="AW168" s="13" t="s">
        <v>34</v>
      </c>
      <c r="AX168" s="13" t="s">
        <v>72</v>
      </c>
      <c r="AY168" s="234" t="s">
        <v>129</v>
      </c>
    </row>
    <row r="169" s="14" customFormat="1">
      <c r="A169" s="14"/>
      <c r="B169" s="235"/>
      <c r="C169" s="236"/>
      <c r="D169" s="218" t="s">
        <v>142</v>
      </c>
      <c r="E169" s="237" t="s">
        <v>19</v>
      </c>
      <c r="F169" s="238" t="s">
        <v>206</v>
      </c>
      <c r="G169" s="236"/>
      <c r="H169" s="239">
        <v>780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142</v>
      </c>
      <c r="AU169" s="245" t="s">
        <v>82</v>
      </c>
      <c r="AV169" s="14" t="s">
        <v>82</v>
      </c>
      <c r="AW169" s="14" t="s">
        <v>34</v>
      </c>
      <c r="AX169" s="14" t="s">
        <v>72</v>
      </c>
      <c r="AY169" s="245" t="s">
        <v>129</v>
      </c>
    </row>
    <row r="170" s="15" customFormat="1">
      <c r="A170" s="15"/>
      <c r="B170" s="246"/>
      <c r="C170" s="247"/>
      <c r="D170" s="218" t="s">
        <v>142</v>
      </c>
      <c r="E170" s="248" t="s">
        <v>19</v>
      </c>
      <c r="F170" s="249" t="s">
        <v>153</v>
      </c>
      <c r="G170" s="247"/>
      <c r="H170" s="250">
        <v>780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142</v>
      </c>
      <c r="AU170" s="256" t="s">
        <v>82</v>
      </c>
      <c r="AV170" s="15" t="s">
        <v>136</v>
      </c>
      <c r="AW170" s="15" t="s">
        <v>34</v>
      </c>
      <c r="AX170" s="15" t="s">
        <v>80</v>
      </c>
      <c r="AY170" s="256" t="s">
        <v>129</v>
      </c>
    </row>
    <row r="171" s="2" customFormat="1" ht="24.15" customHeight="1">
      <c r="A171" s="40"/>
      <c r="B171" s="41"/>
      <c r="C171" s="206" t="s">
        <v>225</v>
      </c>
      <c r="D171" s="206" t="s">
        <v>131</v>
      </c>
      <c r="E171" s="207" t="s">
        <v>226</v>
      </c>
      <c r="F171" s="208" t="s">
        <v>227</v>
      </c>
      <c r="G171" s="209" t="s">
        <v>202</v>
      </c>
      <c r="H171" s="210">
        <v>30</v>
      </c>
      <c r="I171" s="211"/>
      <c r="J171" s="210">
        <f>ROUND(I171*H171,2)</f>
        <v>0</v>
      </c>
      <c r="K171" s="208" t="s">
        <v>135</v>
      </c>
      <c r="L171" s="46"/>
      <c r="M171" s="212" t="s">
        <v>19</v>
      </c>
      <c r="N171" s="213" t="s">
        <v>43</v>
      </c>
      <c r="O171" s="86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6" t="s">
        <v>136</v>
      </c>
      <c r="AT171" s="216" t="s">
        <v>131</v>
      </c>
      <c r="AU171" s="216" t="s">
        <v>82</v>
      </c>
      <c r="AY171" s="19" t="s">
        <v>129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9" t="s">
        <v>80</v>
      </c>
      <c r="BK171" s="217">
        <f>ROUND(I171*H171,2)</f>
        <v>0</v>
      </c>
      <c r="BL171" s="19" t="s">
        <v>136</v>
      </c>
      <c r="BM171" s="216" t="s">
        <v>228</v>
      </c>
    </row>
    <row r="172" s="2" customFormat="1">
      <c r="A172" s="40"/>
      <c r="B172" s="41"/>
      <c r="C172" s="42"/>
      <c r="D172" s="218" t="s">
        <v>138</v>
      </c>
      <c r="E172" s="42"/>
      <c r="F172" s="219" t="s">
        <v>229</v>
      </c>
      <c r="G172" s="42"/>
      <c r="H172" s="42"/>
      <c r="I172" s="220"/>
      <c r="J172" s="42"/>
      <c r="K172" s="42"/>
      <c r="L172" s="46"/>
      <c r="M172" s="221"/>
      <c r="N172" s="22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138</v>
      </c>
      <c r="AU172" s="19" t="s">
        <v>82</v>
      </c>
    </row>
    <row r="173" s="2" customFormat="1">
      <c r="A173" s="40"/>
      <c r="B173" s="41"/>
      <c r="C173" s="42"/>
      <c r="D173" s="223" t="s">
        <v>140</v>
      </c>
      <c r="E173" s="42"/>
      <c r="F173" s="224" t="s">
        <v>230</v>
      </c>
      <c r="G173" s="42"/>
      <c r="H173" s="42"/>
      <c r="I173" s="220"/>
      <c r="J173" s="42"/>
      <c r="K173" s="42"/>
      <c r="L173" s="46"/>
      <c r="M173" s="221"/>
      <c r="N173" s="22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140</v>
      </c>
      <c r="AU173" s="19" t="s">
        <v>82</v>
      </c>
    </row>
    <row r="174" s="13" customFormat="1">
      <c r="A174" s="13"/>
      <c r="B174" s="225"/>
      <c r="C174" s="226"/>
      <c r="D174" s="218" t="s">
        <v>142</v>
      </c>
      <c r="E174" s="227" t="s">
        <v>19</v>
      </c>
      <c r="F174" s="228" t="s">
        <v>147</v>
      </c>
      <c r="G174" s="226"/>
      <c r="H174" s="227" t="s">
        <v>19</v>
      </c>
      <c r="I174" s="229"/>
      <c r="J174" s="226"/>
      <c r="K174" s="226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142</v>
      </c>
      <c r="AU174" s="234" t="s">
        <v>82</v>
      </c>
      <c r="AV174" s="13" t="s">
        <v>80</v>
      </c>
      <c r="AW174" s="13" t="s">
        <v>34</v>
      </c>
      <c r="AX174" s="13" t="s">
        <v>72</v>
      </c>
      <c r="AY174" s="234" t="s">
        <v>129</v>
      </c>
    </row>
    <row r="175" s="14" customFormat="1">
      <c r="A175" s="14"/>
      <c r="B175" s="235"/>
      <c r="C175" s="236"/>
      <c r="D175" s="218" t="s">
        <v>142</v>
      </c>
      <c r="E175" s="237" t="s">
        <v>19</v>
      </c>
      <c r="F175" s="238" t="s">
        <v>208</v>
      </c>
      <c r="G175" s="236"/>
      <c r="H175" s="239">
        <v>30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142</v>
      </c>
      <c r="AU175" s="245" t="s">
        <v>82</v>
      </c>
      <c r="AV175" s="14" t="s">
        <v>82</v>
      </c>
      <c r="AW175" s="14" t="s">
        <v>34</v>
      </c>
      <c r="AX175" s="14" t="s">
        <v>72</v>
      </c>
      <c r="AY175" s="245" t="s">
        <v>129</v>
      </c>
    </row>
    <row r="176" s="15" customFormat="1">
      <c r="A176" s="15"/>
      <c r="B176" s="246"/>
      <c r="C176" s="247"/>
      <c r="D176" s="218" t="s">
        <v>142</v>
      </c>
      <c r="E176" s="248" t="s">
        <v>19</v>
      </c>
      <c r="F176" s="249" t="s">
        <v>153</v>
      </c>
      <c r="G176" s="247"/>
      <c r="H176" s="250">
        <v>30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142</v>
      </c>
      <c r="AU176" s="256" t="s">
        <v>82</v>
      </c>
      <c r="AV176" s="15" t="s">
        <v>136</v>
      </c>
      <c r="AW176" s="15" t="s">
        <v>34</v>
      </c>
      <c r="AX176" s="15" t="s">
        <v>80</v>
      </c>
      <c r="AY176" s="256" t="s">
        <v>129</v>
      </c>
    </row>
    <row r="177" s="2" customFormat="1" ht="24.15" customHeight="1">
      <c r="A177" s="40"/>
      <c r="B177" s="41"/>
      <c r="C177" s="206" t="s">
        <v>231</v>
      </c>
      <c r="D177" s="206" t="s">
        <v>131</v>
      </c>
      <c r="E177" s="207" t="s">
        <v>232</v>
      </c>
      <c r="F177" s="208" t="s">
        <v>233</v>
      </c>
      <c r="G177" s="209" t="s">
        <v>202</v>
      </c>
      <c r="H177" s="210">
        <v>810</v>
      </c>
      <c r="I177" s="211"/>
      <c r="J177" s="210">
        <f>ROUND(I177*H177,2)</f>
        <v>0</v>
      </c>
      <c r="K177" s="208" t="s">
        <v>135</v>
      </c>
      <c r="L177" s="46"/>
      <c r="M177" s="212" t="s">
        <v>19</v>
      </c>
      <c r="N177" s="213" t="s">
        <v>43</v>
      </c>
      <c r="O177" s="86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6" t="s">
        <v>136</v>
      </c>
      <c r="AT177" s="216" t="s">
        <v>131</v>
      </c>
      <c r="AU177" s="216" t="s">
        <v>82</v>
      </c>
      <c r="AY177" s="19" t="s">
        <v>129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9" t="s">
        <v>80</v>
      </c>
      <c r="BK177" s="217">
        <f>ROUND(I177*H177,2)</f>
        <v>0</v>
      </c>
      <c r="BL177" s="19" t="s">
        <v>136</v>
      </c>
      <c r="BM177" s="216" t="s">
        <v>234</v>
      </c>
    </row>
    <row r="178" s="2" customFormat="1">
      <c r="A178" s="40"/>
      <c r="B178" s="41"/>
      <c r="C178" s="42"/>
      <c r="D178" s="218" t="s">
        <v>138</v>
      </c>
      <c r="E178" s="42"/>
      <c r="F178" s="219" t="s">
        <v>235</v>
      </c>
      <c r="G178" s="42"/>
      <c r="H178" s="42"/>
      <c r="I178" s="220"/>
      <c r="J178" s="42"/>
      <c r="K178" s="42"/>
      <c r="L178" s="46"/>
      <c r="M178" s="221"/>
      <c r="N178" s="22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138</v>
      </c>
      <c r="AU178" s="19" t="s">
        <v>82</v>
      </c>
    </row>
    <row r="179" s="2" customFormat="1">
      <c r="A179" s="40"/>
      <c r="B179" s="41"/>
      <c r="C179" s="42"/>
      <c r="D179" s="223" t="s">
        <v>140</v>
      </c>
      <c r="E179" s="42"/>
      <c r="F179" s="224" t="s">
        <v>236</v>
      </c>
      <c r="G179" s="42"/>
      <c r="H179" s="42"/>
      <c r="I179" s="220"/>
      <c r="J179" s="42"/>
      <c r="K179" s="42"/>
      <c r="L179" s="46"/>
      <c r="M179" s="221"/>
      <c r="N179" s="22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140</v>
      </c>
      <c r="AU179" s="19" t="s">
        <v>82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145</v>
      </c>
      <c r="G180" s="226"/>
      <c r="H180" s="227" t="s">
        <v>19</v>
      </c>
      <c r="I180" s="229"/>
      <c r="J180" s="226"/>
      <c r="K180" s="226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142</v>
      </c>
      <c r="AU180" s="234" t="s">
        <v>82</v>
      </c>
      <c r="AV180" s="13" t="s">
        <v>80</v>
      </c>
      <c r="AW180" s="13" t="s">
        <v>34</v>
      </c>
      <c r="AX180" s="13" t="s">
        <v>72</v>
      </c>
      <c r="AY180" s="234" t="s">
        <v>129</v>
      </c>
    </row>
    <row r="181" s="14" customFormat="1">
      <c r="A181" s="14"/>
      <c r="B181" s="235"/>
      <c r="C181" s="236"/>
      <c r="D181" s="218" t="s">
        <v>142</v>
      </c>
      <c r="E181" s="237" t="s">
        <v>19</v>
      </c>
      <c r="F181" s="238" t="s">
        <v>207</v>
      </c>
      <c r="G181" s="236"/>
      <c r="H181" s="239">
        <v>240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142</v>
      </c>
      <c r="AU181" s="245" t="s">
        <v>82</v>
      </c>
      <c r="AV181" s="14" t="s">
        <v>82</v>
      </c>
      <c r="AW181" s="14" t="s">
        <v>34</v>
      </c>
      <c r="AX181" s="14" t="s">
        <v>72</v>
      </c>
      <c r="AY181" s="245" t="s">
        <v>129</v>
      </c>
    </row>
    <row r="182" s="13" customFormat="1">
      <c r="A182" s="13"/>
      <c r="B182" s="225"/>
      <c r="C182" s="226"/>
      <c r="D182" s="218" t="s">
        <v>142</v>
      </c>
      <c r="E182" s="227" t="s">
        <v>19</v>
      </c>
      <c r="F182" s="228" t="s">
        <v>237</v>
      </c>
      <c r="G182" s="226"/>
      <c r="H182" s="227" t="s">
        <v>19</v>
      </c>
      <c r="I182" s="229"/>
      <c r="J182" s="226"/>
      <c r="K182" s="226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142</v>
      </c>
      <c r="AU182" s="234" t="s">
        <v>82</v>
      </c>
      <c r="AV182" s="13" t="s">
        <v>80</v>
      </c>
      <c r="AW182" s="13" t="s">
        <v>34</v>
      </c>
      <c r="AX182" s="13" t="s">
        <v>72</v>
      </c>
      <c r="AY182" s="234" t="s">
        <v>129</v>
      </c>
    </row>
    <row r="183" s="14" customFormat="1">
      <c r="A183" s="14"/>
      <c r="B183" s="235"/>
      <c r="C183" s="236"/>
      <c r="D183" s="218" t="s">
        <v>142</v>
      </c>
      <c r="E183" s="237" t="s">
        <v>19</v>
      </c>
      <c r="F183" s="238" t="s">
        <v>209</v>
      </c>
      <c r="G183" s="236"/>
      <c r="H183" s="239">
        <v>110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142</v>
      </c>
      <c r="AU183" s="245" t="s">
        <v>82</v>
      </c>
      <c r="AV183" s="14" t="s">
        <v>82</v>
      </c>
      <c r="AW183" s="14" t="s">
        <v>34</v>
      </c>
      <c r="AX183" s="14" t="s">
        <v>72</v>
      </c>
      <c r="AY183" s="245" t="s">
        <v>129</v>
      </c>
    </row>
    <row r="184" s="13" customFormat="1">
      <c r="A184" s="13"/>
      <c r="B184" s="225"/>
      <c r="C184" s="226"/>
      <c r="D184" s="218" t="s">
        <v>142</v>
      </c>
      <c r="E184" s="227" t="s">
        <v>19</v>
      </c>
      <c r="F184" s="228" t="s">
        <v>151</v>
      </c>
      <c r="G184" s="226"/>
      <c r="H184" s="227" t="s">
        <v>19</v>
      </c>
      <c r="I184" s="229"/>
      <c r="J184" s="226"/>
      <c r="K184" s="226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142</v>
      </c>
      <c r="AU184" s="234" t="s">
        <v>82</v>
      </c>
      <c r="AV184" s="13" t="s">
        <v>80</v>
      </c>
      <c r="AW184" s="13" t="s">
        <v>34</v>
      </c>
      <c r="AX184" s="13" t="s">
        <v>72</v>
      </c>
      <c r="AY184" s="234" t="s">
        <v>129</v>
      </c>
    </row>
    <row r="185" s="14" customFormat="1">
      <c r="A185" s="14"/>
      <c r="B185" s="235"/>
      <c r="C185" s="236"/>
      <c r="D185" s="218" t="s">
        <v>142</v>
      </c>
      <c r="E185" s="237" t="s">
        <v>19</v>
      </c>
      <c r="F185" s="238" t="s">
        <v>210</v>
      </c>
      <c r="G185" s="236"/>
      <c r="H185" s="239">
        <v>460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142</v>
      </c>
      <c r="AU185" s="245" t="s">
        <v>82</v>
      </c>
      <c r="AV185" s="14" t="s">
        <v>82</v>
      </c>
      <c r="AW185" s="14" t="s">
        <v>34</v>
      </c>
      <c r="AX185" s="14" t="s">
        <v>72</v>
      </c>
      <c r="AY185" s="245" t="s">
        <v>129</v>
      </c>
    </row>
    <row r="186" s="15" customFormat="1">
      <c r="A186" s="15"/>
      <c r="B186" s="246"/>
      <c r="C186" s="247"/>
      <c r="D186" s="218" t="s">
        <v>142</v>
      </c>
      <c r="E186" s="248" t="s">
        <v>19</v>
      </c>
      <c r="F186" s="249" t="s">
        <v>153</v>
      </c>
      <c r="G186" s="247"/>
      <c r="H186" s="250">
        <v>810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142</v>
      </c>
      <c r="AU186" s="256" t="s">
        <v>82</v>
      </c>
      <c r="AV186" s="15" t="s">
        <v>136</v>
      </c>
      <c r="AW186" s="15" t="s">
        <v>34</v>
      </c>
      <c r="AX186" s="15" t="s">
        <v>80</v>
      </c>
      <c r="AY186" s="256" t="s">
        <v>129</v>
      </c>
    </row>
    <row r="187" s="2" customFormat="1" ht="16.5" customHeight="1">
      <c r="A187" s="40"/>
      <c r="B187" s="41"/>
      <c r="C187" s="257" t="s">
        <v>238</v>
      </c>
      <c r="D187" s="257" t="s">
        <v>212</v>
      </c>
      <c r="E187" s="258" t="s">
        <v>239</v>
      </c>
      <c r="F187" s="259" t="s">
        <v>240</v>
      </c>
      <c r="G187" s="260" t="s">
        <v>134</v>
      </c>
      <c r="H187" s="261">
        <v>162</v>
      </c>
      <c r="I187" s="262"/>
      <c r="J187" s="261">
        <f>ROUND(I187*H187,2)</f>
        <v>0</v>
      </c>
      <c r="K187" s="259" t="s">
        <v>135</v>
      </c>
      <c r="L187" s="263"/>
      <c r="M187" s="264" t="s">
        <v>19</v>
      </c>
      <c r="N187" s="265" t="s">
        <v>43</v>
      </c>
      <c r="O187" s="86"/>
      <c r="P187" s="214">
        <f>O187*H187</f>
        <v>0</v>
      </c>
      <c r="Q187" s="214">
        <v>0.20999999999999999</v>
      </c>
      <c r="R187" s="214">
        <f>Q187*H187</f>
        <v>34.019999999999996</v>
      </c>
      <c r="S187" s="214">
        <v>0</v>
      </c>
      <c r="T187" s="21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6" t="s">
        <v>199</v>
      </c>
      <c r="AT187" s="216" t="s">
        <v>212</v>
      </c>
      <c r="AU187" s="216" t="s">
        <v>82</v>
      </c>
      <c r="AY187" s="19" t="s">
        <v>129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9" t="s">
        <v>80</v>
      </c>
      <c r="BK187" s="217">
        <f>ROUND(I187*H187,2)</f>
        <v>0</v>
      </c>
      <c r="BL187" s="19" t="s">
        <v>136</v>
      </c>
      <c r="BM187" s="216" t="s">
        <v>241</v>
      </c>
    </row>
    <row r="188" s="2" customFormat="1">
      <c r="A188" s="40"/>
      <c r="B188" s="41"/>
      <c r="C188" s="42"/>
      <c r="D188" s="218" t="s">
        <v>138</v>
      </c>
      <c r="E188" s="42"/>
      <c r="F188" s="219" t="s">
        <v>240</v>
      </c>
      <c r="G188" s="42"/>
      <c r="H188" s="42"/>
      <c r="I188" s="220"/>
      <c r="J188" s="42"/>
      <c r="K188" s="42"/>
      <c r="L188" s="46"/>
      <c r="M188" s="221"/>
      <c r="N188" s="22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138</v>
      </c>
      <c r="AU188" s="19" t="s">
        <v>82</v>
      </c>
    </row>
    <row r="189" s="14" customFormat="1">
      <c r="A189" s="14"/>
      <c r="B189" s="235"/>
      <c r="C189" s="236"/>
      <c r="D189" s="218" t="s">
        <v>142</v>
      </c>
      <c r="E189" s="237" t="s">
        <v>19</v>
      </c>
      <c r="F189" s="238" t="s">
        <v>242</v>
      </c>
      <c r="G189" s="236"/>
      <c r="H189" s="239">
        <v>162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142</v>
      </c>
      <c r="AU189" s="245" t="s">
        <v>82</v>
      </c>
      <c r="AV189" s="14" t="s">
        <v>82</v>
      </c>
      <c r="AW189" s="14" t="s">
        <v>34</v>
      </c>
      <c r="AX189" s="14" t="s">
        <v>72</v>
      </c>
      <c r="AY189" s="245" t="s">
        <v>129</v>
      </c>
    </row>
    <row r="190" s="15" customFormat="1">
      <c r="A190" s="15"/>
      <c r="B190" s="246"/>
      <c r="C190" s="247"/>
      <c r="D190" s="218" t="s">
        <v>142</v>
      </c>
      <c r="E190" s="248" t="s">
        <v>19</v>
      </c>
      <c r="F190" s="249" t="s">
        <v>153</v>
      </c>
      <c r="G190" s="247"/>
      <c r="H190" s="250">
        <v>162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6" t="s">
        <v>142</v>
      </c>
      <c r="AU190" s="256" t="s">
        <v>82</v>
      </c>
      <c r="AV190" s="15" t="s">
        <v>136</v>
      </c>
      <c r="AW190" s="15" t="s">
        <v>34</v>
      </c>
      <c r="AX190" s="15" t="s">
        <v>80</v>
      </c>
      <c r="AY190" s="256" t="s">
        <v>129</v>
      </c>
    </row>
    <row r="191" s="2" customFormat="1" ht="24.15" customHeight="1">
      <c r="A191" s="40"/>
      <c r="B191" s="41"/>
      <c r="C191" s="206" t="s">
        <v>243</v>
      </c>
      <c r="D191" s="206" t="s">
        <v>131</v>
      </c>
      <c r="E191" s="207" t="s">
        <v>244</v>
      </c>
      <c r="F191" s="208" t="s">
        <v>245</v>
      </c>
      <c r="G191" s="209" t="s">
        <v>202</v>
      </c>
      <c r="H191" s="210">
        <v>1620</v>
      </c>
      <c r="I191" s="211"/>
      <c r="J191" s="210">
        <f>ROUND(I191*H191,2)</f>
        <v>0</v>
      </c>
      <c r="K191" s="208" t="s">
        <v>135</v>
      </c>
      <c r="L191" s="46"/>
      <c r="M191" s="212" t="s">
        <v>19</v>
      </c>
      <c r="N191" s="213" t="s">
        <v>43</v>
      </c>
      <c r="O191" s="86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6" t="s">
        <v>136</v>
      </c>
      <c r="AT191" s="216" t="s">
        <v>131</v>
      </c>
      <c r="AU191" s="216" t="s">
        <v>82</v>
      </c>
      <c r="AY191" s="19" t="s">
        <v>129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9" t="s">
        <v>80</v>
      </c>
      <c r="BK191" s="217">
        <f>ROUND(I191*H191,2)</f>
        <v>0</v>
      </c>
      <c r="BL191" s="19" t="s">
        <v>136</v>
      </c>
      <c r="BM191" s="216" t="s">
        <v>246</v>
      </c>
    </row>
    <row r="192" s="2" customFormat="1">
      <c r="A192" s="40"/>
      <c r="B192" s="41"/>
      <c r="C192" s="42"/>
      <c r="D192" s="218" t="s">
        <v>138</v>
      </c>
      <c r="E192" s="42"/>
      <c r="F192" s="219" t="s">
        <v>247</v>
      </c>
      <c r="G192" s="42"/>
      <c r="H192" s="42"/>
      <c r="I192" s="220"/>
      <c r="J192" s="42"/>
      <c r="K192" s="42"/>
      <c r="L192" s="46"/>
      <c r="M192" s="221"/>
      <c r="N192" s="22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138</v>
      </c>
      <c r="AU192" s="19" t="s">
        <v>82</v>
      </c>
    </row>
    <row r="193" s="2" customFormat="1">
      <c r="A193" s="40"/>
      <c r="B193" s="41"/>
      <c r="C193" s="42"/>
      <c r="D193" s="223" t="s">
        <v>140</v>
      </c>
      <c r="E193" s="42"/>
      <c r="F193" s="224" t="s">
        <v>248</v>
      </c>
      <c r="G193" s="42"/>
      <c r="H193" s="42"/>
      <c r="I193" s="220"/>
      <c r="J193" s="42"/>
      <c r="K193" s="42"/>
      <c r="L193" s="46"/>
      <c r="M193" s="221"/>
      <c r="N193" s="22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140</v>
      </c>
      <c r="AU193" s="19" t="s">
        <v>82</v>
      </c>
    </row>
    <row r="194" s="13" customFormat="1">
      <c r="A194" s="13"/>
      <c r="B194" s="225"/>
      <c r="C194" s="226"/>
      <c r="D194" s="218" t="s">
        <v>142</v>
      </c>
      <c r="E194" s="227" t="s">
        <v>19</v>
      </c>
      <c r="F194" s="228" t="s">
        <v>205</v>
      </c>
      <c r="G194" s="226"/>
      <c r="H194" s="227" t="s">
        <v>19</v>
      </c>
      <c r="I194" s="229"/>
      <c r="J194" s="226"/>
      <c r="K194" s="226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142</v>
      </c>
      <c r="AU194" s="234" t="s">
        <v>82</v>
      </c>
      <c r="AV194" s="13" t="s">
        <v>80</v>
      </c>
      <c r="AW194" s="13" t="s">
        <v>34</v>
      </c>
      <c r="AX194" s="13" t="s">
        <v>72</v>
      </c>
      <c r="AY194" s="234" t="s">
        <v>129</v>
      </c>
    </row>
    <row r="195" s="14" customFormat="1">
      <c r="A195" s="14"/>
      <c r="B195" s="235"/>
      <c r="C195" s="236"/>
      <c r="D195" s="218" t="s">
        <v>142</v>
      </c>
      <c r="E195" s="237" t="s">
        <v>19</v>
      </c>
      <c r="F195" s="238" t="s">
        <v>249</v>
      </c>
      <c r="G195" s="236"/>
      <c r="H195" s="239">
        <v>1160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142</v>
      </c>
      <c r="AU195" s="245" t="s">
        <v>82</v>
      </c>
      <c r="AV195" s="14" t="s">
        <v>82</v>
      </c>
      <c r="AW195" s="14" t="s">
        <v>34</v>
      </c>
      <c r="AX195" s="14" t="s">
        <v>72</v>
      </c>
      <c r="AY195" s="245" t="s">
        <v>129</v>
      </c>
    </row>
    <row r="196" s="13" customFormat="1">
      <c r="A196" s="13"/>
      <c r="B196" s="225"/>
      <c r="C196" s="226"/>
      <c r="D196" s="218" t="s">
        <v>142</v>
      </c>
      <c r="E196" s="227" t="s">
        <v>19</v>
      </c>
      <c r="F196" s="228" t="s">
        <v>151</v>
      </c>
      <c r="G196" s="226"/>
      <c r="H196" s="227" t="s">
        <v>19</v>
      </c>
      <c r="I196" s="229"/>
      <c r="J196" s="226"/>
      <c r="K196" s="226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142</v>
      </c>
      <c r="AU196" s="234" t="s">
        <v>82</v>
      </c>
      <c r="AV196" s="13" t="s">
        <v>80</v>
      </c>
      <c r="AW196" s="13" t="s">
        <v>34</v>
      </c>
      <c r="AX196" s="13" t="s">
        <v>72</v>
      </c>
      <c r="AY196" s="234" t="s">
        <v>129</v>
      </c>
    </row>
    <row r="197" s="14" customFormat="1">
      <c r="A197" s="14"/>
      <c r="B197" s="235"/>
      <c r="C197" s="236"/>
      <c r="D197" s="218" t="s">
        <v>142</v>
      </c>
      <c r="E197" s="237" t="s">
        <v>19</v>
      </c>
      <c r="F197" s="238" t="s">
        <v>210</v>
      </c>
      <c r="G197" s="236"/>
      <c r="H197" s="239">
        <v>460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142</v>
      </c>
      <c r="AU197" s="245" t="s">
        <v>82</v>
      </c>
      <c r="AV197" s="14" t="s">
        <v>82</v>
      </c>
      <c r="AW197" s="14" t="s">
        <v>34</v>
      </c>
      <c r="AX197" s="14" t="s">
        <v>72</v>
      </c>
      <c r="AY197" s="245" t="s">
        <v>129</v>
      </c>
    </row>
    <row r="198" s="15" customFormat="1">
      <c r="A198" s="15"/>
      <c r="B198" s="246"/>
      <c r="C198" s="247"/>
      <c r="D198" s="218" t="s">
        <v>142</v>
      </c>
      <c r="E198" s="248" t="s">
        <v>19</v>
      </c>
      <c r="F198" s="249" t="s">
        <v>153</v>
      </c>
      <c r="G198" s="247"/>
      <c r="H198" s="250">
        <v>1620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142</v>
      </c>
      <c r="AU198" s="256" t="s">
        <v>82</v>
      </c>
      <c r="AV198" s="15" t="s">
        <v>136</v>
      </c>
      <c r="AW198" s="15" t="s">
        <v>34</v>
      </c>
      <c r="AX198" s="15" t="s">
        <v>80</v>
      </c>
      <c r="AY198" s="256" t="s">
        <v>129</v>
      </c>
    </row>
    <row r="199" s="2" customFormat="1" ht="24.15" customHeight="1">
      <c r="A199" s="40"/>
      <c r="B199" s="41"/>
      <c r="C199" s="206" t="s">
        <v>8</v>
      </c>
      <c r="D199" s="206" t="s">
        <v>131</v>
      </c>
      <c r="E199" s="207" t="s">
        <v>250</v>
      </c>
      <c r="F199" s="208" t="s">
        <v>251</v>
      </c>
      <c r="G199" s="209" t="s">
        <v>202</v>
      </c>
      <c r="H199" s="210">
        <v>3125</v>
      </c>
      <c r="I199" s="211"/>
      <c r="J199" s="210">
        <f>ROUND(I199*H199,2)</f>
        <v>0</v>
      </c>
      <c r="K199" s="208" t="s">
        <v>135</v>
      </c>
      <c r="L199" s="46"/>
      <c r="M199" s="212" t="s">
        <v>19</v>
      </c>
      <c r="N199" s="213" t="s">
        <v>43</v>
      </c>
      <c r="O199" s="86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6" t="s">
        <v>136</v>
      </c>
      <c r="AT199" s="216" t="s">
        <v>131</v>
      </c>
      <c r="AU199" s="216" t="s">
        <v>82</v>
      </c>
      <c r="AY199" s="19" t="s">
        <v>129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9" t="s">
        <v>80</v>
      </c>
      <c r="BK199" s="217">
        <f>ROUND(I199*H199,2)</f>
        <v>0</v>
      </c>
      <c r="BL199" s="19" t="s">
        <v>136</v>
      </c>
      <c r="BM199" s="216" t="s">
        <v>252</v>
      </c>
    </row>
    <row r="200" s="2" customFormat="1">
      <c r="A200" s="40"/>
      <c r="B200" s="41"/>
      <c r="C200" s="42"/>
      <c r="D200" s="218" t="s">
        <v>138</v>
      </c>
      <c r="E200" s="42"/>
      <c r="F200" s="219" t="s">
        <v>253</v>
      </c>
      <c r="G200" s="42"/>
      <c r="H200" s="42"/>
      <c r="I200" s="220"/>
      <c r="J200" s="42"/>
      <c r="K200" s="42"/>
      <c r="L200" s="46"/>
      <c r="M200" s="221"/>
      <c r="N200" s="22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138</v>
      </c>
      <c r="AU200" s="19" t="s">
        <v>82</v>
      </c>
    </row>
    <row r="201" s="2" customFormat="1">
      <c r="A201" s="40"/>
      <c r="B201" s="41"/>
      <c r="C201" s="42"/>
      <c r="D201" s="223" t="s">
        <v>140</v>
      </c>
      <c r="E201" s="42"/>
      <c r="F201" s="224" t="s">
        <v>254</v>
      </c>
      <c r="G201" s="42"/>
      <c r="H201" s="42"/>
      <c r="I201" s="220"/>
      <c r="J201" s="42"/>
      <c r="K201" s="42"/>
      <c r="L201" s="46"/>
      <c r="M201" s="221"/>
      <c r="N201" s="22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140</v>
      </c>
      <c r="AU201" s="19" t="s">
        <v>82</v>
      </c>
    </row>
    <row r="202" s="13" customFormat="1">
      <c r="A202" s="13"/>
      <c r="B202" s="225"/>
      <c r="C202" s="226"/>
      <c r="D202" s="218" t="s">
        <v>142</v>
      </c>
      <c r="E202" s="227" t="s">
        <v>19</v>
      </c>
      <c r="F202" s="228" t="s">
        <v>255</v>
      </c>
      <c r="G202" s="226"/>
      <c r="H202" s="227" t="s">
        <v>19</v>
      </c>
      <c r="I202" s="229"/>
      <c r="J202" s="226"/>
      <c r="K202" s="226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142</v>
      </c>
      <c r="AU202" s="234" t="s">
        <v>82</v>
      </c>
      <c r="AV202" s="13" t="s">
        <v>80</v>
      </c>
      <c r="AW202" s="13" t="s">
        <v>34</v>
      </c>
      <c r="AX202" s="13" t="s">
        <v>72</v>
      </c>
      <c r="AY202" s="234" t="s">
        <v>129</v>
      </c>
    </row>
    <row r="203" s="13" customFormat="1">
      <c r="A203" s="13"/>
      <c r="B203" s="225"/>
      <c r="C203" s="226"/>
      <c r="D203" s="218" t="s">
        <v>142</v>
      </c>
      <c r="E203" s="227" t="s">
        <v>19</v>
      </c>
      <c r="F203" s="228" t="s">
        <v>143</v>
      </c>
      <c r="G203" s="226"/>
      <c r="H203" s="227" t="s">
        <v>19</v>
      </c>
      <c r="I203" s="229"/>
      <c r="J203" s="226"/>
      <c r="K203" s="226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142</v>
      </c>
      <c r="AU203" s="234" t="s">
        <v>82</v>
      </c>
      <c r="AV203" s="13" t="s">
        <v>80</v>
      </c>
      <c r="AW203" s="13" t="s">
        <v>34</v>
      </c>
      <c r="AX203" s="13" t="s">
        <v>72</v>
      </c>
      <c r="AY203" s="234" t="s">
        <v>129</v>
      </c>
    </row>
    <row r="204" s="14" customFormat="1">
      <c r="A204" s="14"/>
      <c r="B204" s="235"/>
      <c r="C204" s="236"/>
      <c r="D204" s="218" t="s">
        <v>142</v>
      </c>
      <c r="E204" s="237" t="s">
        <v>19</v>
      </c>
      <c r="F204" s="238" t="s">
        <v>256</v>
      </c>
      <c r="G204" s="236"/>
      <c r="H204" s="239">
        <v>922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142</v>
      </c>
      <c r="AU204" s="245" t="s">
        <v>82</v>
      </c>
      <c r="AV204" s="14" t="s">
        <v>82</v>
      </c>
      <c r="AW204" s="14" t="s">
        <v>34</v>
      </c>
      <c r="AX204" s="14" t="s">
        <v>72</v>
      </c>
      <c r="AY204" s="245" t="s">
        <v>129</v>
      </c>
    </row>
    <row r="205" s="13" customFormat="1">
      <c r="A205" s="13"/>
      <c r="B205" s="225"/>
      <c r="C205" s="226"/>
      <c r="D205" s="218" t="s">
        <v>142</v>
      </c>
      <c r="E205" s="227" t="s">
        <v>19</v>
      </c>
      <c r="F205" s="228" t="s">
        <v>145</v>
      </c>
      <c r="G205" s="226"/>
      <c r="H205" s="227" t="s">
        <v>19</v>
      </c>
      <c r="I205" s="229"/>
      <c r="J205" s="226"/>
      <c r="K205" s="226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142</v>
      </c>
      <c r="AU205" s="234" t="s">
        <v>82</v>
      </c>
      <c r="AV205" s="13" t="s">
        <v>80</v>
      </c>
      <c r="AW205" s="13" t="s">
        <v>34</v>
      </c>
      <c r="AX205" s="13" t="s">
        <v>72</v>
      </c>
      <c r="AY205" s="234" t="s">
        <v>129</v>
      </c>
    </row>
    <row r="206" s="14" customFormat="1">
      <c r="A206" s="14"/>
      <c r="B206" s="235"/>
      <c r="C206" s="236"/>
      <c r="D206" s="218" t="s">
        <v>142</v>
      </c>
      <c r="E206" s="237" t="s">
        <v>19</v>
      </c>
      <c r="F206" s="238" t="s">
        <v>257</v>
      </c>
      <c r="G206" s="236"/>
      <c r="H206" s="239">
        <v>490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142</v>
      </c>
      <c r="AU206" s="245" t="s">
        <v>82</v>
      </c>
      <c r="AV206" s="14" t="s">
        <v>82</v>
      </c>
      <c r="AW206" s="14" t="s">
        <v>34</v>
      </c>
      <c r="AX206" s="14" t="s">
        <v>72</v>
      </c>
      <c r="AY206" s="245" t="s">
        <v>129</v>
      </c>
    </row>
    <row r="207" s="13" customFormat="1">
      <c r="A207" s="13"/>
      <c r="B207" s="225"/>
      <c r="C207" s="226"/>
      <c r="D207" s="218" t="s">
        <v>142</v>
      </c>
      <c r="E207" s="227" t="s">
        <v>19</v>
      </c>
      <c r="F207" s="228" t="s">
        <v>147</v>
      </c>
      <c r="G207" s="226"/>
      <c r="H207" s="227" t="s">
        <v>19</v>
      </c>
      <c r="I207" s="229"/>
      <c r="J207" s="226"/>
      <c r="K207" s="226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142</v>
      </c>
      <c r="AU207" s="234" t="s">
        <v>82</v>
      </c>
      <c r="AV207" s="13" t="s">
        <v>80</v>
      </c>
      <c r="AW207" s="13" t="s">
        <v>34</v>
      </c>
      <c r="AX207" s="13" t="s">
        <v>72</v>
      </c>
      <c r="AY207" s="234" t="s">
        <v>129</v>
      </c>
    </row>
    <row r="208" s="14" customFormat="1">
      <c r="A208" s="14"/>
      <c r="B208" s="235"/>
      <c r="C208" s="236"/>
      <c r="D208" s="218" t="s">
        <v>142</v>
      </c>
      <c r="E208" s="237" t="s">
        <v>19</v>
      </c>
      <c r="F208" s="238" t="s">
        <v>258</v>
      </c>
      <c r="G208" s="236"/>
      <c r="H208" s="239">
        <v>95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142</v>
      </c>
      <c r="AU208" s="245" t="s">
        <v>82</v>
      </c>
      <c r="AV208" s="14" t="s">
        <v>82</v>
      </c>
      <c r="AW208" s="14" t="s">
        <v>34</v>
      </c>
      <c r="AX208" s="14" t="s">
        <v>72</v>
      </c>
      <c r="AY208" s="245" t="s">
        <v>129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149</v>
      </c>
      <c r="G209" s="226"/>
      <c r="H209" s="227" t="s">
        <v>19</v>
      </c>
      <c r="I209" s="229"/>
      <c r="J209" s="226"/>
      <c r="K209" s="226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142</v>
      </c>
      <c r="AU209" s="234" t="s">
        <v>82</v>
      </c>
      <c r="AV209" s="13" t="s">
        <v>80</v>
      </c>
      <c r="AW209" s="13" t="s">
        <v>34</v>
      </c>
      <c r="AX209" s="13" t="s">
        <v>72</v>
      </c>
      <c r="AY209" s="234" t="s">
        <v>129</v>
      </c>
    </row>
    <row r="210" s="14" customFormat="1">
      <c r="A210" s="14"/>
      <c r="B210" s="235"/>
      <c r="C210" s="236"/>
      <c r="D210" s="218" t="s">
        <v>142</v>
      </c>
      <c r="E210" s="237" t="s">
        <v>19</v>
      </c>
      <c r="F210" s="238" t="s">
        <v>259</v>
      </c>
      <c r="G210" s="236"/>
      <c r="H210" s="239">
        <v>146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142</v>
      </c>
      <c r="AU210" s="245" t="s">
        <v>82</v>
      </c>
      <c r="AV210" s="14" t="s">
        <v>82</v>
      </c>
      <c r="AW210" s="14" t="s">
        <v>34</v>
      </c>
      <c r="AX210" s="14" t="s">
        <v>72</v>
      </c>
      <c r="AY210" s="245" t="s">
        <v>129</v>
      </c>
    </row>
    <row r="211" s="13" customFormat="1">
      <c r="A211" s="13"/>
      <c r="B211" s="225"/>
      <c r="C211" s="226"/>
      <c r="D211" s="218" t="s">
        <v>142</v>
      </c>
      <c r="E211" s="227" t="s">
        <v>19</v>
      </c>
      <c r="F211" s="228" t="s">
        <v>151</v>
      </c>
      <c r="G211" s="226"/>
      <c r="H211" s="227" t="s">
        <v>19</v>
      </c>
      <c r="I211" s="229"/>
      <c r="J211" s="226"/>
      <c r="K211" s="226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142</v>
      </c>
      <c r="AU211" s="234" t="s">
        <v>82</v>
      </c>
      <c r="AV211" s="13" t="s">
        <v>80</v>
      </c>
      <c r="AW211" s="13" t="s">
        <v>34</v>
      </c>
      <c r="AX211" s="13" t="s">
        <v>72</v>
      </c>
      <c r="AY211" s="234" t="s">
        <v>129</v>
      </c>
    </row>
    <row r="212" s="14" customFormat="1">
      <c r="A212" s="14"/>
      <c r="B212" s="235"/>
      <c r="C212" s="236"/>
      <c r="D212" s="218" t="s">
        <v>142</v>
      </c>
      <c r="E212" s="237" t="s">
        <v>19</v>
      </c>
      <c r="F212" s="238" t="s">
        <v>260</v>
      </c>
      <c r="G212" s="236"/>
      <c r="H212" s="239">
        <v>1472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142</v>
      </c>
      <c r="AU212" s="245" t="s">
        <v>82</v>
      </c>
      <c r="AV212" s="14" t="s">
        <v>82</v>
      </c>
      <c r="AW212" s="14" t="s">
        <v>34</v>
      </c>
      <c r="AX212" s="14" t="s">
        <v>72</v>
      </c>
      <c r="AY212" s="245" t="s">
        <v>129</v>
      </c>
    </row>
    <row r="213" s="15" customFormat="1">
      <c r="A213" s="15"/>
      <c r="B213" s="246"/>
      <c r="C213" s="247"/>
      <c r="D213" s="218" t="s">
        <v>142</v>
      </c>
      <c r="E213" s="248" t="s">
        <v>19</v>
      </c>
      <c r="F213" s="249" t="s">
        <v>153</v>
      </c>
      <c r="G213" s="247"/>
      <c r="H213" s="250">
        <v>3125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6" t="s">
        <v>142</v>
      </c>
      <c r="AU213" s="256" t="s">
        <v>82</v>
      </c>
      <c r="AV213" s="15" t="s">
        <v>136</v>
      </c>
      <c r="AW213" s="15" t="s">
        <v>34</v>
      </c>
      <c r="AX213" s="15" t="s">
        <v>80</v>
      </c>
      <c r="AY213" s="256" t="s">
        <v>129</v>
      </c>
    </row>
    <row r="214" s="12" customFormat="1" ht="22.8" customHeight="1">
      <c r="A214" s="12"/>
      <c r="B214" s="190"/>
      <c r="C214" s="191"/>
      <c r="D214" s="192" t="s">
        <v>71</v>
      </c>
      <c r="E214" s="204" t="s">
        <v>225</v>
      </c>
      <c r="F214" s="204" t="s">
        <v>261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SUM(P215:P294)</f>
        <v>0</v>
      </c>
      <c r="Q214" s="198"/>
      <c r="R214" s="199">
        <f>SUM(R215:R294)</f>
        <v>0</v>
      </c>
      <c r="S214" s="198"/>
      <c r="T214" s="200">
        <f>SUM(T215:T294)</f>
        <v>510.32500000000005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80</v>
      </c>
      <c r="AT214" s="202" t="s">
        <v>71</v>
      </c>
      <c r="AU214" s="202" t="s">
        <v>80</v>
      </c>
      <c r="AY214" s="201" t="s">
        <v>129</v>
      </c>
      <c r="BK214" s="203">
        <f>SUM(BK215:BK294)</f>
        <v>0</v>
      </c>
    </row>
    <row r="215" s="2" customFormat="1" ht="24.15" customHeight="1">
      <c r="A215" s="40"/>
      <c r="B215" s="41"/>
      <c r="C215" s="206" t="s">
        <v>262</v>
      </c>
      <c r="D215" s="206" t="s">
        <v>131</v>
      </c>
      <c r="E215" s="207" t="s">
        <v>263</v>
      </c>
      <c r="F215" s="208" t="s">
        <v>264</v>
      </c>
      <c r="G215" s="209" t="s">
        <v>202</v>
      </c>
      <c r="H215" s="210">
        <v>300</v>
      </c>
      <c r="I215" s="211"/>
      <c r="J215" s="210">
        <f>ROUND(I215*H215,2)</f>
        <v>0</v>
      </c>
      <c r="K215" s="208" t="s">
        <v>135</v>
      </c>
      <c r="L215" s="46"/>
      <c r="M215" s="212" t="s">
        <v>19</v>
      </c>
      <c r="N215" s="213" t="s">
        <v>43</v>
      </c>
      <c r="O215" s="86"/>
      <c r="P215" s="214">
        <f>O215*H215</f>
        <v>0</v>
      </c>
      <c r="Q215" s="214">
        <v>0</v>
      </c>
      <c r="R215" s="214">
        <f>Q215*H215</f>
        <v>0</v>
      </c>
      <c r="S215" s="214">
        <v>0.316</v>
      </c>
      <c r="T215" s="215">
        <f>S215*H215</f>
        <v>94.799999999999997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6" t="s">
        <v>136</v>
      </c>
      <c r="AT215" s="216" t="s">
        <v>131</v>
      </c>
      <c r="AU215" s="216" t="s">
        <v>82</v>
      </c>
      <c r="AY215" s="19" t="s">
        <v>129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9" t="s">
        <v>80</v>
      </c>
      <c r="BK215" s="217">
        <f>ROUND(I215*H215,2)</f>
        <v>0</v>
      </c>
      <c r="BL215" s="19" t="s">
        <v>136</v>
      </c>
      <c r="BM215" s="216" t="s">
        <v>265</v>
      </c>
    </row>
    <row r="216" s="2" customFormat="1">
      <c r="A216" s="40"/>
      <c r="B216" s="41"/>
      <c r="C216" s="42"/>
      <c r="D216" s="218" t="s">
        <v>138</v>
      </c>
      <c r="E216" s="42"/>
      <c r="F216" s="219" t="s">
        <v>266</v>
      </c>
      <c r="G216" s="42"/>
      <c r="H216" s="42"/>
      <c r="I216" s="220"/>
      <c r="J216" s="42"/>
      <c r="K216" s="42"/>
      <c r="L216" s="46"/>
      <c r="M216" s="221"/>
      <c r="N216" s="22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138</v>
      </c>
      <c r="AU216" s="19" t="s">
        <v>82</v>
      </c>
    </row>
    <row r="217" s="2" customFormat="1">
      <c r="A217" s="40"/>
      <c r="B217" s="41"/>
      <c r="C217" s="42"/>
      <c r="D217" s="223" t="s">
        <v>140</v>
      </c>
      <c r="E217" s="42"/>
      <c r="F217" s="224" t="s">
        <v>267</v>
      </c>
      <c r="G217" s="42"/>
      <c r="H217" s="42"/>
      <c r="I217" s="220"/>
      <c r="J217" s="42"/>
      <c r="K217" s="42"/>
      <c r="L217" s="46"/>
      <c r="M217" s="221"/>
      <c r="N217" s="22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140</v>
      </c>
      <c r="AU217" s="19" t="s">
        <v>82</v>
      </c>
    </row>
    <row r="218" s="13" customFormat="1">
      <c r="A218" s="13"/>
      <c r="B218" s="225"/>
      <c r="C218" s="226"/>
      <c r="D218" s="218" t="s">
        <v>142</v>
      </c>
      <c r="E218" s="227" t="s">
        <v>19</v>
      </c>
      <c r="F218" s="228" t="s">
        <v>143</v>
      </c>
      <c r="G218" s="226"/>
      <c r="H218" s="227" t="s">
        <v>19</v>
      </c>
      <c r="I218" s="229"/>
      <c r="J218" s="226"/>
      <c r="K218" s="226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142</v>
      </c>
      <c r="AU218" s="234" t="s">
        <v>82</v>
      </c>
      <c r="AV218" s="13" t="s">
        <v>80</v>
      </c>
      <c r="AW218" s="13" t="s">
        <v>34</v>
      </c>
      <c r="AX218" s="13" t="s">
        <v>72</v>
      </c>
      <c r="AY218" s="234" t="s">
        <v>129</v>
      </c>
    </row>
    <row r="219" s="14" customFormat="1">
      <c r="A219" s="14"/>
      <c r="B219" s="235"/>
      <c r="C219" s="236"/>
      <c r="D219" s="218" t="s">
        <v>142</v>
      </c>
      <c r="E219" s="237" t="s">
        <v>19</v>
      </c>
      <c r="F219" s="238" t="s">
        <v>268</v>
      </c>
      <c r="G219" s="236"/>
      <c r="H219" s="239">
        <v>300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142</v>
      </c>
      <c r="AU219" s="245" t="s">
        <v>82</v>
      </c>
      <c r="AV219" s="14" t="s">
        <v>82</v>
      </c>
      <c r="AW219" s="14" t="s">
        <v>34</v>
      </c>
      <c r="AX219" s="14" t="s">
        <v>72</v>
      </c>
      <c r="AY219" s="245" t="s">
        <v>129</v>
      </c>
    </row>
    <row r="220" s="15" customFormat="1">
      <c r="A220" s="15"/>
      <c r="B220" s="246"/>
      <c r="C220" s="247"/>
      <c r="D220" s="218" t="s">
        <v>142</v>
      </c>
      <c r="E220" s="248" t="s">
        <v>19</v>
      </c>
      <c r="F220" s="249" t="s">
        <v>153</v>
      </c>
      <c r="G220" s="247"/>
      <c r="H220" s="250">
        <v>300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142</v>
      </c>
      <c r="AU220" s="256" t="s">
        <v>82</v>
      </c>
      <c r="AV220" s="15" t="s">
        <v>136</v>
      </c>
      <c r="AW220" s="15" t="s">
        <v>34</v>
      </c>
      <c r="AX220" s="15" t="s">
        <v>80</v>
      </c>
      <c r="AY220" s="256" t="s">
        <v>129</v>
      </c>
    </row>
    <row r="221" s="2" customFormat="1" ht="24.15" customHeight="1">
      <c r="A221" s="40"/>
      <c r="B221" s="41"/>
      <c r="C221" s="206" t="s">
        <v>269</v>
      </c>
      <c r="D221" s="206" t="s">
        <v>131</v>
      </c>
      <c r="E221" s="207" t="s">
        <v>270</v>
      </c>
      <c r="F221" s="208" t="s">
        <v>271</v>
      </c>
      <c r="G221" s="209" t="s">
        <v>202</v>
      </c>
      <c r="H221" s="210">
        <v>790</v>
      </c>
      <c r="I221" s="211"/>
      <c r="J221" s="210">
        <f>ROUND(I221*H221,2)</f>
        <v>0</v>
      </c>
      <c r="K221" s="208" t="s">
        <v>135</v>
      </c>
      <c r="L221" s="46"/>
      <c r="M221" s="212" t="s">
        <v>19</v>
      </c>
      <c r="N221" s="213" t="s">
        <v>43</v>
      </c>
      <c r="O221" s="86"/>
      <c r="P221" s="214">
        <f>O221*H221</f>
        <v>0</v>
      </c>
      <c r="Q221" s="214">
        <v>0</v>
      </c>
      <c r="R221" s="214">
        <f>Q221*H221</f>
        <v>0</v>
      </c>
      <c r="S221" s="214">
        <v>0.316</v>
      </c>
      <c r="T221" s="215">
        <f>S221*H221</f>
        <v>249.64000000000002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6" t="s">
        <v>136</v>
      </c>
      <c r="AT221" s="216" t="s">
        <v>131</v>
      </c>
      <c r="AU221" s="216" t="s">
        <v>82</v>
      </c>
      <c r="AY221" s="19" t="s">
        <v>129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9" t="s">
        <v>80</v>
      </c>
      <c r="BK221" s="217">
        <f>ROUND(I221*H221,2)</f>
        <v>0</v>
      </c>
      <c r="BL221" s="19" t="s">
        <v>136</v>
      </c>
      <c r="BM221" s="216" t="s">
        <v>272</v>
      </c>
    </row>
    <row r="222" s="2" customFormat="1">
      <c r="A222" s="40"/>
      <c r="B222" s="41"/>
      <c r="C222" s="42"/>
      <c r="D222" s="218" t="s">
        <v>138</v>
      </c>
      <c r="E222" s="42"/>
      <c r="F222" s="219" t="s">
        <v>273</v>
      </c>
      <c r="G222" s="42"/>
      <c r="H222" s="42"/>
      <c r="I222" s="220"/>
      <c r="J222" s="42"/>
      <c r="K222" s="42"/>
      <c r="L222" s="46"/>
      <c r="M222" s="221"/>
      <c r="N222" s="22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138</v>
      </c>
      <c r="AU222" s="19" t="s">
        <v>82</v>
      </c>
    </row>
    <row r="223" s="2" customFormat="1">
      <c r="A223" s="40"/>
      <c r="B223" s="41"/>
      <c r="C223" s="42"/>
      <c r="D223" s="223" t="s">
        <v>140</v>
      </c>
      <c r="E223" s="42"/>
      <c r="F223" s="224" t="s">
        <v>274</v>
      </c>
      <c r="G223" s="42"/>
      <c r="H223" s="42"/>
      <c r="I223" s="220"/>
      <c r="J223" s="42"/>
      <c r="K223" s="42"/>
      <c r="L223" s="46"/>
      <c r="M223" s="221"/>
      <c r="N223" s="22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140</v>
      </c>
      <c r="AU223" s="19" t="s">
        <v>82</v>
      </c>
    </row>
    <row r="224" s="13" customFormat="1">
      <c r="A224" s="13"/>
      <c r="B224" s="225"/>
      <c r="C224" s="226"/>
      <c r="D224" s="218" t="s">
        <v>142</v>
      </c>
      <c r="E224" s="227" t="s">
        <v>19</v>
      </c>
      <c r="F224" s="228" t="s">
        <v>275</v>
      </c>
      <c r="G224" s="226"/>
      <c r="H224" s="227" t="s">
        <v>19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142</v>
      </c>
      <c r="AU224" s="234" t="s">
        <v>82</v>
      </c>
      <c r="AV224" s="13" t="s">
        <v>80</v>
      </c>
      <c r="AW224" s="13" t="s">
        <v>34</v>
      </c>
      <c r="AX224" s="13" t="s">
        <v>72</v>
      </c>
      <c r="AY224" s="234" t="s">
        <v>129</v>
      </c>
    </row>
    <row r="225" s="14" customFormat="1">
      <c r="A225" s="14"/>
      <c r="B225" s="235"/>
      <c r="C225" s="236"/>
      <c r="D225" s="218" t="s">
        <v>142</v>
      </c>
      <c r="E225" s="237" t="s">
        <v>19</v>
      </c>
      <c r="F225" s="238" t="s">
        <v>276</v>
      </c>
      <c r="G225" s="236"/>
      <c r="H225" s="239">
        <v>790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142</v>
      </c>
      <c r="AU225" s="245" t="s">
        <v>82</v>
      </c>
      <c r="AV225" s="14" t="s">
        <v>82</v>
      </c>
      <c r="AW225" s="14" t="s">
        <v>34</v>
      </c>
      <c r="AX225" s="14" t="s">
        <v>72</v>
      </c>
      <c r="AY225" s="245" t="s">
        <v>129</v>
      </c>
    </row>
    <row r="226" s="15" customFormat="1">
      <c r="A226" s="15"/>
      <c r="B226" s="246"/>
      <c r="C226" s="247"/>
      <c r="D226" s="218" t="s">
        <v>142</v>
      </c>
      <c r="E226" s="248" t="s">
        <v>19</v>
      </c>
      <c r="F226" s="249" t="s">
        <v>153</v>
      </c>
      <c r="G226" s="247"/>
      <c r="H226" s="250">
        <v>790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142</v>
      </c>
      <c r="AU226" s="256" t="s">
        <v>82</v>
      </c>
      <c r="AV226" s="15" t="s">
        <v>136</v>
      </c>
      <c r="AW226" s="15" t="s">
        <v>34</v>
      </c>
      <c r="AX226" s="15" t="s">
        <v>80</v>
      </c>
      <c r="AY226" s="256" t="s">
        <v>129</v>
      </c>
    </row>
    <row r="227" s="2" customFormat="1" ht="33" customHeight="1">
      <c r="A227" s="40"/>
      <c r="B227" s="41"/>
      <c r="C227" s="206" t="s">
        <v>277</v>
      </c>
      <c r="D227" s="206" t="s">
        <v>131</v>
      </c>
      <c r="E227" s="207" t="s">
        <v>278</v>
      </c>
      <c r="F227" s="208" t="s">
        <v>279</v>
      </c>
      <c r="G227" s="209" t="s">
        <v>202</v>
      </c>
      <c r="H227" s="210">
        <v>8</v>
      </c>
      <c r="I227" s="211"/>
      <c r="J227" s="210">
        <f>ROUND(I227*H227,2)</f>
        <v>0</v>
      </c>
      <c r="K227" s="208" t="s">
        <v>135</v>
      </c>
      <c r="L227" s="46"/>
      <c r="M227" s="212" t="s">
        <v>19</v>
      </c>
      <c r="N227" s="213" t="s">
        <v>43</v>
      </c>
      <c r="O227" s="86"/>
      <c r="P227" s="214">
        <f>O227*H227</f>
        <v>0</v>
      </c>
      <c r="Q227" s="214">
        <v>0</v>
      </c>
      <c r="R227" s="214">
        <f>Q227*H227</f>
        <v>0</v>
      </c>
      <c r="S227" s="214">
        <v>0.33000000000000002</v>
      </c>
      <c r="T227" s="215">
        <f>S227*H227</f>
        <v>2.6400000000000001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6" t="s">
        <v>136</v>
      </c>
      <c r="AT227" s="216" t="s">
        <v>131</v>
      </c>
      <c r="AU227" s="216" t="s">
        <v>82</v>
      </c>
      <c r="AY227" s="19" t="s">
        <v>129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9" t="s">
        <v>80</v>
      </c>
      <c r="BK227" s="217">
        <f>ROUND(I227*H227,2)</f>
        <v>0</v>
      </c>
      <c r="BL227" s="19" t="s">
        <v>136</v>
      </c>
      <c r="BM227" s="216" t="s">
        <v>280</v>
      </c>
    </row>
    <row r="228" s="2" customFormat="1">
      <c r="A228" s="40"/>
      <c r="B228" s="41"/>
      <c r="C228" s="42"/>
      <c r="D228" s="218" t="s">
        <v>138</v>
      </c>
      <c r="E228" s="42"/>
      <c r="F228" s="219" t="s">
        <v>281</v>
      </c>
      <c r="G228" s="42"/>
      <c r="H228" s="42"/>
      <c r="I228" s="220"/>
      <c r="J228" s="42"/>
      <c r="K228" s="42"/>
      <c r="L228" s="46"/>
      <c r="M228" s="221"/>
      <c r="N228" s="22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138</v>
      </c>
      <c r="AU228" s="19" t="s">
        <v>82</v>
      </c>
    </row>
    <row r="229" s="2" customFormat="1">
      <c r="A229" s="40"/>
      <c r="B229" s="41"/>
      <c r="C229" s="42"/>
      <c r="D229" s="223" t="s">
        <v>140</v>
      </c>
      <c r="E229" s="42"/>
      <c r="F229" s="224" t="s">
        <v>282</v>
      </c>
      <c r="G229" s="42"/>
      <c r="H229" s="42"/>
      <c r="I229" s="220"/>
      <c r="J229" s="42"/>
      <c r="K229" s="42"/>
      <c r="L229" s="46"/>
      <c r="M229" s="221"/>
      <c r="N229" s="22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140</v>
      </c>
      <c r="AU229" s="19" t="s">
        <v>82</v>
      </c>
    </row>
    <row r="230" s="13" customFormat="1">
      <c r="A230" s="13"/>
      <c r="B230" s="225"/>
      <c r="C230" s="226"/>
      <c r="D230" s="218" t="s">
        <v>142</v>
      </c>
      <c r="E230" s="227" t="s">
        <v>19</v>
      </c>
      <c r="F230" s="228" t="s">
        <v>283</v>
      </c>
      <c r="G230" s="226"/>
      <c r="H230" s="227" t="s">
        <v>19</v>
      </c>
      <c r="I230" s="229"/>
      <c r="J230" s="226"/>
      <c r="K230" s="226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142</v>
      </c>
      <c r="AU230" s="234" t="s">
        <v>82</v>
      </c>
      <c r="AV230" s="13" t="s">
        <v>80</v>
      </c>
      <c r="AW230" s="13" t="s">
        <v>34</v>
      </c>
      <c r="AX230" s="13" t="s">
        <v>72</v>
      </c>
      <c r="AY230" s="234" t="s">
        <v>129</v>
      </c>
    </row>
    <row r="231" s="14" customFormat="1">
      <c r="A231" s="14"/>
      <c r="B231" s="235"/>
      <c r="C231" s="236"/>
      <c r="D231" s="218" t="s">
        <v>142</v>
      </c>
      <c r="E231" s="237" t="s">
        <v>19</v>
      </c>
      <c r="F231" s="238" t="s">
        <v>284</v>
      </c>
      <c r="G231" s="236"/>
      <c r="H231" s="239">
        <v>8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142</v>
      </c>
      <c r="AU231" s="245" t="s">
        <v>82</v>
      </c>
      <c r="AV231" s="14" t="s">
        <v>82</v>
      </c>
      <c r="AW231" s="14" t="s">
        <v>34</v>
      </c>
      <c r="AX231" s="14" t="s">
        <v>72</v>
      </c>
      <c r="AY231" s="245" t="s">
        <v>129</v>
      </c>
    </row>
    <row r="232" s="15" customFormat="1">
      <c r="A232" s="15"/>
      <c r="B232" s="246"/>
      <c r="C232" s="247"/>
      <c r="D232" s="218" t="s">
        <v>142</v>
      </c>
      <c r="E232" s="248" t="s">
        <v>19</v>
      </c>
      <c r="F232" s="249" t="s">
        <v>153</v>
      </c>
      <c r="G232" s="247"/>
      <c r="H232" s="250">
        <v>8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142</v>
      </c>
      <c r="AU232" s="256" t="s">
        <v>82</v>
      </c>
      <c r="AV232" s="15" t="s">
        <v>136</v>
      </c>
      <c r="AW232" s="15" t="s">
        <v>34</v>
      </c>
      <c r="AX232" s="15" t="s">
        <v>80</v>
      </c>
      <c r="AY232" s="256" t="s">
        <v>129</v>
      </c>
    </row>
    <row r="233" s="2" customFormat="1" ht="16.5" customHeight="1">
      <c r="A233" s="40"/>
      <c r="B233" s="41"/>
      <c r="C233" s="206" t="s">
        <v>285</v>
      </c>
      <c r="D233" s="206" t="s">
        <v>131</v>
      </c>
      <c r="E233" s="207" t="s">
        <v>286</v>
      </c>
      <c r="F233" s="208" t="s">
        <v>287</v>
      </c>
      <c r="G233" s="209" t="s">
        <v>288</v>
      </c>
      <c r="H233" s="210">
        <v>730</v>
      </c>
      <c r="I233" s="211"/>
      <c r="J233" s="210">
        <f>ROUND(I233*H233,2)</f>
        <v>0</v>
      </c>
      <c r="K233" s="208" t="s">
        <v>135</v>
      </c>
      <c r="L233" s="46"/>
      <c r="M233" s="212" t="s">
        <v>19</v>
      </c>
      <c r="N233" s="213" t="s">
        <v>43</v>
      </c>
      <c r="O233" s="86"/>
      <c r="P233" s="214">
        <f>O233*H233</f>
        <v>0</v>
      </c>
      <c r="Q233" s="214">
        <v>0</v>
      </c>
      <c r="R233" s="214">
        <f>Q233*H233</f>
        <v>0</v>
      </c>
      <c r="S233" s="214">
        <v>0.040000000000000001</v>
      </c>
      <c r="T233" s="215">
        <f>S233*H233</f>
        <v>29.199999999999999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6" t="s">
        <v>136</v>
      </c>
      <c r="AT233" s="216" t="s">
        <v>131</v>
      </c>
      <c r="AU233" s="216" t="s">
        <v>82</v>
      </c>
      <c r="AY233" s="19" t="s">
        <v>129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9" t="s">
        <v>80</v>
      </c>
      <c r="BK233" s="217">
        <f>ROUND(I233*H233,2)</f>
        <v>0</v>
      </c>
      <c r="BL233" s="19" t="s">
        <v>136</v>
      </c>
      <c r="BM233" s="216" t="s">
        <v>289</v>
      </c>
    </row>
    <row r="234" s="2" customFormat="1">
      <c r="A234" s="40"/>
      <c r="B234" s="41"/>
      <c r="C234" s="42"/>
      <c r="D234" s="218" t="s">
        <v>138</v>
      </c>
      <c r="E234" s="42"/>
      <c r="F234" s="219" t="s">
        <v>290</v>
      </c>
      <c r="G234" s="42"/>
      <c r="H234" s="42"/>
      <c r="I234" s="220"/>
      <c r="J234" s="42"/>
      <c r="K234" s="42"/>
      <c r="L234" s="46"/>
      <c r="M234" s="221"/>
      <c r="N234" s="22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138</v>
      </c>
      <c r="AU234" s="19" t="s">
        <v>82</v>
      </c>
    </row>
    <row r="235" s="2" customFormat="1">
      <c r="A235" s="40"/>
      <c r="B235" s="41"/>
      <c r="C235" s="42"/>
      <c r="D235" s="223" t="s">
        <v>140</v>
      </c>
      <c r="E235" s="42"/>
      <c r="F235" s="224" t="s">
        <v>291</v>
      </c>
      <c r="G235" s="42"/>
      <c r="H235" s="42"/>
      <c r="I235" s="220"/>
      <c r="J235" s="42"/>
      <c r="K235" s="42"/>
      <c r="L235" s="46"/>
      <c r="M235" s="221"/>
      <c r="N235" s="22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140</v>
      </c>
      <c r="AU235" s="19" t="s">
        <v>82</v>
      </c>
    </row>
    <row r="236" s="13" customFormat="1">
      <c r="A236" s="13"/>
      <c r="B236" s="225"/>
      <c r="C236" s="226"/>
      <c r="D236" s="218" t="s">
        <v>142</v>
      </c>
      <c r="E236" s="227" t="s">
        <v>19</v>
      </c>
      <c r="F236" s="228" t="s">
        <v>143</v>
      </c>
      <c r="G236" s="226"/>
      <c r="H236" s="227" t="s">
        <v>19</v>
      </c>
      <c r="I236" s="229"/>
      <c r="J236" s="226"/>
      <c r="K236" s="226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142</v>
      </c>
      <c r="AU236" s="234" t="s">
        <v>82</v>
      </c>
      <c r="AV236" s="13" t="s">
        <v>80</v>
      </c>
      <c r="AW236" s="13" t="s">
        <v>34</v>
      </c>
      <c r="AX236" s="13" t="s">
        <v>72</v>
      </c>
      <c r="AY236" s="234" t="s">
        <v>129</v>
      </c>
    </row>
    <row r="237" s="14" customFormat="1">
      <c r="A237" s="14"/>
      <c r="B237" s="235"/>
      <c r="C237" s="236"/>
      <c r="D237" s="218" t="s">
        <v>142</v>
      </c>
      <c r="E237" s="237" t="s">
        <v>19</v>
      </c>
      <c r="F237" s="238" t="s">
        <v>292</v>
      </c>
      <c r="G237" s="236"/>
      <c r="H237" s="239">
        <v>730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142</v>
      </c>
      <c r="AU237" s="245" t="s">
        <v>82</v>
      </c>
      <c r="AV237" s="14" t="s">
        <v>82</v>
      </c>
      <c r="AW237" s="14" t="s">
        <v>34</v>
      </c>
      <c r="AX237" s="14" t="s">
        <v>72</v>
      </c>
      <c r="AY237" s="245" t="s">
        <v>129</v>
      </c>
    </row>
    <row r="238" s="15" customFormat="1">
      <c r="A238" s="15"/>
      <c r="B238" s="246"/>
      <c r="C238" s="247"/>
      <c r="D238" s="218" t="s">
        <v>142</v>
      </c>
      <c r="E238" s="248" t="s">
        <v>19</v>
      </c>
      <c r="F238" s="249" t="s">
        <v>153</v>
      </c>
      <c r="G238" s="247"/>
      <c r="H238" s="250">
        <v>730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142</v>
      </c>
      <c r="AU238" s="256" t="s">
        <v>82</v>
      </c>
      <c r="AV238" s="15" t="s">
        <v>136</v>
      </c>
      <c r="AW238" s="15" t="s">
        <v>34</v>
      </c>
      <c r="AX238" s="15" t="s">
        <v>80</v>
      </c>
      <c r="AY238" s="256" t="s">
        <v>129</v>
      </c>
    </row>
    <row r="239" s="2" customFormat="1" ht="24.15" customHeight="1">
      <c r="A239" s="40"/>
      <c r="B239" s="41"/>
      <c r="C239" s="206" t="s">
        <v>293</v>
      </c>
      <c r="D239" s="206" t="s">
        <v>131</v>
      </c>
      <c r="E239" s="207" t="s">
        <v>294</v>
      </c>
      <c r="F239" s="208" t="s">
        <v>295</v>
      </c>
      <c r="G239" s="209" t="s">
        <v>202</v>
      </c>
      <c r="H239" s="210">
        <v>1900</v>
      </c>
      <c r="I239" s="211"/>
      <c r="J239" s="210">
        <f>ROUND(I239*H239,2)</f>
        <v>0</v>
      </c>
      <c r="K239" s="208" t="s">
        <v>296</v>
      </c>
      <c r="L239" s="46"/>
      <c r="M239" s="212" t="s">
        <v>19</v>
      </c>
      <c r="N239" s="213" t="s">
        <v>43</v>
      </c>
      <c r="O239" s="86"/>
      <c r="P239" s="214">
        <f>O239*H239</f>
        <v>0</v>
      </c>
      <c r="Q239" s="214">
        <v>0</v>
      </c>
      <c r="R239" s="214">
        <f>Q239*H239</f>
        <v>0</v>
      </c>
      <c r="S239" s="214">
        <v>0.0050000000000000001</v>
      </c>
      <c r="T239" s="215">
        <f>S239*H239</f>
        <v>9.5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6" t="s">
        <v>136</v>
      </c>
      <c r="AT239" s="216" t="s">
        <v>131</v>
      </c>
      <c r="AU239" s="216" t="s">
        <v>82</v>
      </c>
      <c r="AY239" s="19" t="s">
        <v>129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9" t="s">
        <v>80</v>
      </c>
      <c r="BK239" s="217">
        <f>ROUND(I239*H239,2)</f>
        <v>0</v>
      </c>
      <c r="BL239" s="19" t="s">
        <v>136</v>
      </c>
      <c r="BM239" s="216" t="s">
        <v>297</v>
      </c>
    </row>
    <row r="240" s="2" customFormat="1">
      <c r="A240" s="40"/>
      <c r="B240" s="41"/>
      <c r="C240" s="42"/>
      <c r="D240" s="218" t="s">
        <v>138</v>
      </c>
      <c r="E240" s="42"/>
      <c r="F240" s="219" t="s">
        <v>295</v>
      </c>
      <c r="G240" s="42"/>
      <c r="H240" s="42"/>
      <c r="I240" s="220"/>
      <c r="J240" s="42"/>
      <c r="K240" s="42"/>
      <c r="L240" s="46"/>
      <c r="M240" s="221"/>
      <c r="N240" s="22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138</v>
      </c>
      <c r="AU240" s="19" t="s">
        <v>82</v>
      </c>
    </row>
    <row r="241" s="13" customFormat="1">
      <c r="A241" s="13"/>
      <c r="B241" s="225"/>
      <c r="C241" s="226"/>
      <c r="D241" s="218" t="s">
        <v>142</v>
      </c>
      <c r="E241" s="227" t="s">
        <v>19</v>
      </c>
      <c r="F241" s="228" t="s">
        <v>143</v>
      </c>
      <c r="G241" s="226"/>
      <c r="H241" s="227" t="s">
        <v>19</v>
      </c>
      <c r="I241" s="229"/>
      <c r="J241" s="226"/>
      <c r="K241" s="226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142</v>
      </c>
      <c r="AU241" s="234" t="s">
        <v>82</v>
      </c>
      <c r="AV241" s="13" t="s">
        <v>80</v>
      </c>
      <c r="AW241" s="13" t="s">
        <v>34</v>
      </c>
      <c r="AX241" s="13" t="s">
        <v>72</v>
      </c>
      <c r="AY241" s="234" t="s">
        <v>129</v>
      </c>
    </row>
    <row r="242" s="14" customFormat="1">
      <c r="A242" s="14"/>
      <c r="B242" s="235"/>
      <c r="C242" s="236"/>
      <c r="D242" s="218" t="s">
        <v>142</v>
      </c>
      <c r="E242" s="237" t="s">
        <v>19</v>
      </c>
      <c r="F242" s="238" t="s">
        <v>298</v>
      </c>
      <c r="G242" s="236"/>
      <c r="H242" s="239">
        <v>1900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142</v>
      </c>
      <c r="AU242" s="245" t="s">
        <v>82</v>
      </c>
      <c r="AV242" s="14" t="s">
        <v>82</v>
      </c>
      <c r="AW242" s="14" t="s">
        <v>34</v>
      </c>
      <c r="AX242" s="14" t="s">
        <v>72</v>
      </c>
      <c r="AY242" s="245" t="s">
        <v>129</v>
      </c>
    </row>
    <row r="243" s="15" customFormat="1">
      <c r="A243" s="15"/>
      <c r="B243" s="246"/>
      <c r="C243" s="247"/>
      <c r="D243" s="218" t="s">
        <v>142</v>
      </c>
      <c r="E243" s="248" t="s">
        <v>19</v>
      </c>
      <c r="F243" s="249" t="s">
        <v>153</v>
      </c>
      <c r="G243" s="247"/>
      <c r="H243" s="250">
        <v>1900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6" t="s">
        <v>142</v>
      </c>
      <c r="AU243" s="256" t="s">
        <v>82</v>
      </c>
      <c r="AV243" s="15" t="s">
        <v>136</v>
      </c>
      <c r="AW243" s="15" t="s">
        <v>34</v>
      </c>
      <c r="AX243" s="15" t="s">
        <v>80</v>
      </c>
      <c r="AY243" s="256" t="s">
        <v>129</v>
      </c>
    </row>
    <row r="244" s="2" customFormat="1" ht="24.15" customHeight="1">
      <c r="A244" s="40"/>
      <c r="B244" s="41"/>
      <c r="C244" s="206" t="s">
        <v>7</v>
      </c>
      <c r="D244" s="206" t="s">
        <v>131</v>
      </c>
      <c r="E244" s="207" t="s">
        <v>299</v>
      </c>
      <c r="F244" s="208" t="s">
        <v>300</v>
      </c>
      <c r="G244" s="209" t="s">
        <v>288</v>
      </c>
      <c r="H244" s="210">
        <v>400</v>
      </c>
      <c r="I244" s="211"/>
      <c r="J244" s="210">
        <f>ROUND(I244*H244,2)</f>
        <v>0</v>
      </c>
      <c r="K244" s="208" t="s">
        <v>135</v>
      </c>
      <c r="L244" s="46"/>
      <c r="M244" s="212" t="s">
        <v>19</v>
      </c>
      <c r="N244" s="213" t="s">
        <v>43</v>
      </c>
      <c r="O244" s="86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6" t="s">
        <v>136</v>
      </c>
      <c r="AT244" s="216" t="s">
        <v>131</v>
      </c>
      <c r="AU244" s="216" t="s">
        <v>82</v>
      </c>
      <c r="AY244" s="19" t="s">
        <v>129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9" t="s">
        <v>80</v>
      </c>
      <c r="BK244" s="217">
        <f>ROUND(I244*H244,2)</f>
        <v>0</v>
      </c>
      <c r="BL244" s="19" t="s">
        <v>136</v>
      </c>
      <c r="BM244" s="216" t="s">
        <v>301</v>
      </c>
    </row>
    <row r="245" s="2" customFormat="1">
      <c r="A245" s="40"/>
      <c r="B245" s="41"/>
      <c r="C245" s="42"/>
      <c r="D245" s="218" t="s">
        <v>138</v>
      </c>
      <c r="E245" s="42"/>
      <c r="F245" s="219" t="s">
        <v>302</v>
      </c>
      <c r="G245" s="42"/>
      <c r="H245" s="42"/>
      <c r="I245" s="220"/>
      <c r="J245" s="42"/>
      <c r="K245" s="42"/>
      <c r="L245" s="46"/>
      <c r="M245" s="221"/>
      <c r="N245" s="22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138</v>
      </c>
      <c r="AU245" s="19" t="s">
        <v>82</v>
      </c>
    </row>
    <row r="246" s="2" customFormat="1">
      <c r="A246" s="40"/>
      <c r="B246" s="41"/>
      <c r="C246" s="42"/>
      <c r="D246" s="223" t="s">
        <v>140</v>
      </c>
      <c r="E246" s="42"/>
      <c r="F246" s="224" t="s">
        <v>303</v>
      </c>
      <c r="G246" s="42"/>
      <c r="H246" s="42"/>
      <c r="I246" s="220"/>
      <c r="J246" s="42"/>
      <c r="K246" s="42"/>
      <c r="L246" s="46"/>
      <c r="M246" s="221"/>
      <c r="N246" s="22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140</v>
      </c>
      <c r="AU246" s="19" t="s">
        <v>82</v>
      </c>
    </row>
    <row r="247" s="13" customFormat="1">
      <c r="A247" s="13"/>
      <c r="B247" s="225"/>
      <c r="C247" s="226"/>
      <c r="D247" s="218" t="s">
        <v>142</v>
      </c>
      <c r="E247" s="227" t="s">
        <v>19</v>
      </c>
      <c r="F247" s="228" t="s">
        <v>143</v>
      </c>
      <c r="G247" s="226"/>
      <c r="H247" s="227" t="s">
        <v>19</v>
      </c>
      <c r="I247" s="229"/>
      <c r="J247" s="226"/>
      <c r="K247" s="226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142</v>
      </c>
      <c r="AU247" s="234" t="s">
        <v>82</v>
      </c>
      <c r="AV247" s="13" t="s">
        <v>80</v>
      </c>
      <c r="AW247" s="13" t="s">
        <v>34</v>
      </c>
      <c r="AX247" s="13" t="s">
        <v>72</v>
      </c>
      <c r="AY247" s="234" t="s">
        <v>129</v>
      </c>
    </row>
    <row r="248" s="14" customFormat="1">
      <c r="A248" s="14"/>
      <c r="B248" s="235"/>
      <c r="C248" s="236"/>
      <c r="D248" s="218" t="s">
        <v>142</v>
      </c>
      <c r="E248" s="237" t="s">
        <v>19</v>
      </c>
      <c r="F248" s="238" t="s">
        <v>304</v>
      </c>
      <c r="G248" s="236"/>
      <c r="H248" s="239">
        <v>400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142</v>
      </c>
      <c r="AU248" s="245" t="s">
        <v>82</v>
      </c>
      <c r="AV248" s="14" t="s">
        <v>82</v>
      </c>
      <c r="AW248" s="14" t="s">
        <v>34</v>
      </c>
      <c r="AX248" s="14" t="s">
        <v>72</v>
      </c>
      <c r="AY248" s="245" t="s">
        <v>129</v>
      </c>
    </row>
    <row r="249" s="15" customFormat="1">
      <c r="A249" s="15"/>
      <c r="B249" s="246"/>
      <c r="C249" s="247"/>
      <c r="D249" s="218" t="s">
        <v>142</v>
      </c>
      <c r="E249" s="248" t="s">
        <v>19</v>
      </c>
      <c r="F249" s="249" t="s">
        <v>153</v>
      </c>
      <c r="G249" s="247"/>
      <c r="H249" s="250">
        <v>400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142</v>
      </c>
      <c r="AU249" s="256" t="s">
        <v>82</v>
      </c>
      <c r="AV249" s="15" t="s">
        <v>136</v>
      </c>
      <c r="AW249" s="15" t="s">
        <v>34</v>
      </c>
      <c r="AX249" s="15" t="s">
        <v>80</v>
      </c>
      <c r="AY249" s="256" t="s">
        <v>129</v>
      </c>
    </row>
    <row r="250" s="2" customFormat="1" ht="16.5" customHeight="1">
      <c r="A250" s="40"/>
      <c r="B250" s="41"/>
      <c r="C250" s="206" t="s">
        <v>305</v>
      </c>
      <c r="D250" s="206" t="s">
        <v>131</v>
      </c>
      <c r="E250" s="207" t="s">
        <v>306</v>
      </c>
      <c r="F250" s="208" t="s">
        <v>307</v>
      </c>
      <c r="G250" s="209" t="s">
        <v>134</v>
      </c>
      <c r="H250" s="210">
        <v>6</v>
      </c>
      <c r="I250" s="211"/>
      <c r="J250" s="210">
        <f>ROUND(I250*H250,2)</f>
        <v>0</v>
      </c>
      <c r="K250" s="208" t="s">
        <v>135</v>
      </c>
      <c r="L250" s="46"/>
      <c r="M250" s="212" t="s">
        <v>19</v>
      </c>
      <c r="N250" s="213" t="s">
        <v>43</v>
      </c>
      <c r="O250" s="86"/>
      <c r="P250" s="214">
        <f>O250*H250</f>
        <v>0</v>
      </c>
      <c r="Q250" s="214">
        <v>0</v>
      </c>
      <c r="R250" s="214">
        <f>Q250*H250</f>
        <v>0</v>
      </c>
      <c r="S250" s="214">
        <v>2</v>
      </c>
      <c r="T250" s="215">
        <f>S250*H250</f>
        <v>12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6" t="s">
        <v>136</v>
      </c>
      <c r="AT250" s="216" t="s">
        <v>131</v>
      </c>
      <c r="AU250" s="216" t="s">
        <v>82</v>
      </c>
      <c r="AY250" s="19" t="s">
        <v>129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9" t="s">
        <v>80</v>
      </c>
      <c r="BK250" s="217">
        <f>ROUND(I250*H250,2)</f>
        <v>0</v>
      </c>
      <c r="BL250" s="19" t="s">
        <v>136</v>
      </c>
      <c r="BM250" s="216" t="s">
        <v>308</v>
      </c>
    </row>
    <row r="251" s="2" customFormat="1">
      <c r="A251" s="40"/>
      <c r="B251" s="41"/>
      <c r="C251" s="42"/>
      <c r="D251" s="218" t="s">
        <v>138</v>
      </c>
      <c r="E251" s="42"/>
      <c r="F251" s="219" t="s">
        <v>309</v>
      </c>
      <c r="G251" s="42"/>
      <c r="H251" s="42"/>
      <c r="I251" s="220"/>
      <c r="J251" s="42"/>
      <c r="K251" s="42"/>
      <c r="L251" s="46"/>
      <c r="M251" s="221"/>
      <c r="N251" s="22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138</v>
      </c>
      <c r="AU251" s="19" t="s">
        <v>82</v>
      </c>
    </row>
    <row r="252" s="2" customFormat="1">
      <c r="A252" s="40"/>
      <c r="B252" s="41"/>
      <c r="C252" s="42"/>
      <c r="D252" s="223" t="s">
        <v>140</v>
      </c>
      <c r="E252" s="42"/>
      <c r="F252" s="224" t="s">
        <v>310</v>
      </c>
      <c r="G252" s="42"/>
      <c r="H252" s="42"/>
      <c r="I252" s="220"/>
      <c r="J252" s="42"/>
      <c r="K252" s="42"/>
      <c r="L252" s="46"/>
      <c r="M252" s="221"/>
      <c r="N252" s="22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140</v>
      </c>
      <c r="AU252" s="19" t="s">
        <v>82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311</v>
      </c>
      <c r="G253" s="226"/>
      <c r="H253" s="227" t="s">
        <v>19</v>
      </c>
      <c r="I253" s="229"/>
      <c r="J253" s="226"/>
      <c r="K253" s="226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142</v>
      </c>
      <c r="AU253" s="234" t="s">
        <v>82</v>
      </c>
      <c r="AV253" s="13" t="s">
        <v>80</v>
      </c>
      <c r="AW253" s="13" t="s">
        <v>34</v>
      </c>
      <c r="AX253" s="13" t="s">
        <v>72</v>
      </c>
      <c r="AY253" s="234" t="s">
        <v>129</v>
      </c>
    </row>
    <row r="254" s="14" customFormat="1">
      <c r="A254" s="14"/>
      <c r="B254" s="235"/>
      <c r="C254" s="236"/>
      <c r="D254" s="218" t="s">
        <v>142</v>
      </c>
      <c r="E254" s="237" t="s">
        <v>19</v>
      </c>
      <c r="F254" s="238" t="s">
        <v>312</v>
      </c>
      <c r="G254" s="236"/>
      <c r="H254" s="239">
        <v>6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142</v>
      </c>
      <c r="AU254" s="245" t="s">
        <v>82</v>
      </c>
      <c r="AV254" s="14" t="s">
        <v>82</v>
      </c>
      <c r="AW254" s="14" t="s">
        <v>34</v>
      </c>
      <c r="AX254" s="14" t="s">
        <v>72</v>
      </c>
      <c r="AY254" s="245" t="s">
        <v>129</v>
      </c>
    </row>
    <row r="255" s="15" customFormat="1">
      <c r="A255" s="15"/>
      <c r="B255" s="246"/>
      <c r="C255" s="247"/>
      <c r="D255" s="218" t="s">
        <v>142</v>
      </c>
      <c r="E255" s="248" t="s">
        <v>19</v>
      </c>
      <c r="F255" s="249" t="s">
        <v>153</v>
      </c>
      <c r="G255" s="247"/>
      <c r="H255" s="250">
        <v>6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6" t="s">
        <v>142</v>
      </c>
      <c r="AU255" s="256" t="s">
        <v>82</v>
      </c>
      <c r="AV255" s="15" t="s">
        <v>136</v>
      </c>
      <c r="AW255" s="15" t="s">
        <v>34</v>
      </c>
      <c r="AX255" s="15" t="s">
        <v>80</v>
      </c>
      <c r="AY255" s="256" t="s">
        <v>129</v>
      </c>
    </row>
    <row r="256" s="2" customFormat="1" ht="24.15" customHeight="1">
      <c r="A256" s="40"/>
      <c r="B256" s="41"/>
      <c r="C256" s="206" t="s">
        <v>313</v>
      </c>
      <c r="D256" s="206" t="s">
        <v>131</v>
      </c>
      <c r="E256" s="207" t="s">
        <v>314</v>
      </c>
      <c r="F256" s="208" t="s">
        <v>315</v>
      </c>
      <c r="G256" s="209" t="s">
        <v>288</v>
      </c>
      <c r="H256" s="210">
        <v>250</v>
      </c>
      <c r="I256" s="211"/>
      <c r="J256" s="210">
        <f>ROUND(I256*H256,2)</f>
        <v>0</v>
      </c>
      <c r="K256" s="208" t="s">
        <v>135</v>
      </c>
      <c r="L256" s="46"/>
      <c r="M256" s="212" t="s">
        <v>19</v>
      </c>
      <c r="N256" s="213" t="s">
        <v>43</v>
      </c>
      <c r="O256" s="86"/>
      <c r="P256" s="214">
        <f>O256*H256</f>
        <v>0</v>
      </c>
      <c r="Q256" s="214">
        <v>0</v>
      </c>
      <c r="R256" s="214">
        <f>Q256*H256</f>
        <v>0</v>
      </c>
      <c r="S256" s="214">
        <v>0.45000000000000001</v>
      </c>
      <c r="T256" s="215">
        <f>S256*H256</f>
        <v>112.5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6" t="s">
        <v>136</v>
      </c>
      <c r="AT256" s="216" t="s">
        <v>131</v>
      </c>
      <c r="AU256" s="216" t="s">
        <v>82</v>
      </c>
      <c r="AY256" s="19" t="s">
        <v>129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9" t="s">
        <v>80</v>
      </c>
      <c r="BK256" s="217">
        <f>ROUND(I256*H256,2)</f>
        <v>0</v>
      </c>
      <c r="BL256" s="19" t="s">
        <v>136</v>
      </c>
      <c r="BM256" s="216" t="s">
        <v>316</v>
      </c>
    </row>
    <row r="257" s="2" customFormat="1">
      <c r="A257" s="40"/>
      <c r="B257" s="41"/>
      <c r="C257" s="42"/>
      <c r="D257" s="218" t="s">
        <v>138</v>
      </c>
      <c r="E257" s="42"/>
      <c r="F257" s="219" t="s">
        <v>317</v>
      </c>
      <c r="G257" s="42"/>
      <c r="H257" s="42"/>
      <c r="I257" s="220"/>
      <c r="J257" s="42"/>
      <c r="K257" s="42"/>
      <c r="L257" s="46"/>
      <c r="M257" s="221"/>
      <c r="N257" s="22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138</v>
      </c>
      <c r="AU257" s="19" t="s">
        <v>82</v>
      </c>
    </row>
    <row r="258" s="2" customFormat="1">
      <c r="A258" s="40"/>
      <c r="B258" s="41"/>
      <c r="C258" s="42"/>
      <c r="D258" s="223" t="s">
        <v>140</v>
      </c>
      <c r="E258" s="42"/>
      <c r="F258" s="224" t="s">
        <v>318</v>
      </c>
      <c r="G258" s="42"/>
      <c r="H258" s="42"/>
      <c r="I258" s="220"/>
      <c r="J258" s="42"/>
      <c r="K258" s="42"/>
      <c r="L258" s="46"/>
      <c r="M258" s="221"/>
      <c r="N258" s="22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140</v>
      </c>
      <c r="AU258" s="19" t="s">
        <v>82</v>
      </c>
    </row>
    <row r="259" s="13" customFormat="1">
      <c r="A259" s="13"/>
      <c r="B259" s="225"/>
      <c r="C259" s="226"/>
      <c r="D259" s="218" t="s">
        <v>142</v>
      </c>
      <c r="E259" s="227" t="s">
        <v>19</v>
      </c>
      <c r="F259" s="228" t="s">
        <v>143</v>
      </c>
      <c r="G259" s="226"/>
      <c r="H259" s="227" t="s">
        <v>19</v>
      </c>
      <c r="I259" s="229"/>
      <c r="J259" s="226"/>
      <c r="K259" s="226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142</v>
      </c>
      <c r="AU259" s="234" t="s">
        <v>82</v>
      </c>
      <c r="AV259" s="13" t="s">
        <v>80</v>
      </c>
      <c r="AW259" s="13" t="s">
        <v>34</v>
      </c>
      <c r="AX259" s="13" t="s">
        <v>72</v>
      </c>
      <c r="AY259" s="234" t="s">
        <v>129</v>
      </c>
    </row>
    <row r="260" s="14" customFormat="1">
      <c r="A260" s="14"/>
      <c r="B260" s="235"/>
      <c r="C260" s="236"/>
      <c r="D260" s="218" t="s">
        <v>142</v>
      </c>
      <c r="E260" s="237" t="s">
        <v>19</v>
      </c>
      <c r="F260" s="238" t="s">
        <v>319</v>
      </c>
      <c r="G260" s="236"/>
      <c r="H260" s="239">
        <v>250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142</v>
      </c>
      <c r="AU260" s="245" t="s">
        <v>82</v>
      </c>
      <c r="AV260" s="14" t="s">
        <v>82</v>
      </c>
      <c r="AW260" s="14" t="s">
        <v>34</v>
      </c>
      <c r="AX260" s="14" t="s">
        <v>72</v>
      </c>
      <c r="AY260" s="245" t="s">
        <v>129</v>
      </c>
    </row>
    <row r="261" s="15" customFormat="1">
      <c r="A261" s="15"/>
      <c r="B261" s="246"/>
      <c r="C261" s="247"/>
      <c r="D261" s="218" t="s">
        <v>142</v>
      </c>
      <c r="E261" s="248" t="s">
        <v>19</v>
      </c>
      <c r="F261" s="249" t="s">
        <v>153</v>
      </c>
      <c r="G261" s="247"/>
      <c r="H261" s="250">
        <v>250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6" t="s">
        <v>142</v>
      </c>
      <c r="AU261" s="256" t="s">
        <v>82</v>
      </c>
      <c r="AV261" s="15" t="s">
        <v>136</v>
      </c>
      <c r="AW261" s="15" t="s">
        <v>34</v>
      </c>
      <c r="AX261" s="15" t="s">
        <v>80</v>
      </c>
      <c r="AY261" s="256" t="s">
        <v>129</v>
      </c>
    </row>
    <row r="262" s="2" customFormat="1" ht="16.5" customHeight="1">
      <c r="A262" s="40"/>
      <c r="B262" s="41"/>
      <c r="C262" s="206" t="s">
        <v>320</v>
      </c>
      <c r="D262" s="206" t="s">
        <v>131</v>
      </c>
      <c r="E262" s="207" t="s">
        <v>321</v>
      </c>
      <c r="F262" s="208" t="s">
        <v>322</v>
      </c>
      <c r="G262" s="209" t="s">
        <v>323</v>
      </c>
      <c r="H262" s="210">
        <v>3</v>
      </c>
      <c r="I262" s="211"/>
      <c r="J262" s="210">
        <f>ROUND(I262*H262,2)</f>
        <v>0</v>
      </c>
      <c r="K262" s="208" t="s">
        <v>296</v>
      </c>
      <c r="L262" s="46"/>
      <c r="M262" s="212" t="s">
        <v>19</v>
      </c>
      <c r="N262" s="213" t="s">
        <v>43</v>
      </c>
      <c r="O262" s="86"/>
      <c r="P262" s="214">
        <f>O262*H262</f>
        <v>0</v>
      </c>
      <c r="Q262" s="214">
        <v>0</v>
      </c>
      <c r="R262" s="214">
        <f>Q262*H262</f>
        <v>0</v>
      </c>
      <c r="S262" s="214">
        <v>0.014999999999999999</v>
      </c>
      <c r="T262" s="215">
        <f>S262*H262</f>
        <v>0.044999999999999998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6" t="s">
        <v>136</v>
      </c>
      <c r="AT262" s="216" t="s">
        <v>131</v>
      </c>
      <c r="AU262" s="216" t="s">
        <v>82</v>
      </c>
      <c r="AY262" s="19" t="s">
        <v>129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9" t="s">
        <v>80</v>
      </c>
      <c r="BK262" s="217">
        <f>ROUND(I262*H262,2)</f>
        <v>0</v>
      </c>
      <c r="BL262" s="19" t="s">
        <v>136</v>
      </c>
      <c r="BM262" s="216" t="s">
        <v>324</v>
      </c>
    </row>
    <row r="263" s="2" customFormat="1">
      <c r="A263" s="40"/>
      <c r="B263" s="41"/>
      <c r="C263" s="42"/>
      <c r="D263" s="218" t="s">
        <v>138</v>
      </c>
      <c r="E263" s="42"/>
      <c r="F263" s="219" t="s">
        <v>322</v>
      </c>
      <c r="G263" s="42"/>
      <c r="H263" s="42"/>
      <c r="I263" s="220"/>
      <c r="J263" s="42"/>
      <c r="K263" s="42"/>
      <c r="L263" s="46"/>
      <c r="M263" s="221"/>
      <c r="N263" s="22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138</v>
      </c>
      <c r="AU263" s="19" t="s">
        <v>82</v>
      </c>
    </row>
    <row r="264" s="2" customFormat="1" ht="21.75" customHeight="1">
      <c r="A264" s="40"/>
      <c r="B264" s="41"/>
      <c r="C264" s="206" t="s">
        <v>325</v>
      </c>
      <c r="D264" s="206" t="s">
        <v>131</v>
      </c>
      <c r="E264" s="207" t="s">
        <v>326</v>
      </c>
      <c r="F264" s="208" t="s">
        <v>327</v>
      </c>
      <c r="G264" s="209" t="s">
        <v>188</v>
      </c>
      <c r="H264" s="210">
        <v>371.52999999999997</v>
      </c>
      <c r="I264" s="211"/>
      <c r="J264" s="210">
        <f>ROUND(I264*H264,2)</f>
        <v>0</v>
      </c>
      <c r="K264" s="208" t="s">
        <v>135</v>
      </c>
      <c r="L264" s="46"/>
      <c r="M264" s="212" t="s">
        <v>19</v>
      </c>
      <c r="N264" s="213" t="s">
        <v>43</v>
      </c>
      <c r="O264" s="86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6" t="s">
        <v>136</v>
      </c>
      <c r="AT264" s="216" t="s">
        <v>131</v>
      </c>
      <c r="AU264" s="216" t="s">
        <v>82</v>
      </c>
      <c r="AY264" s="19" t="s">
        <v>129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9" t="s">
        <v>80</v>
      </c>
      <c r="BK264" s="217">
        <f>ROUND(I264*H264,2)</f>
        <v>0</v>
      </c>
      <c r="BL264" s="19" t="s">
        <v>136</v>
      </c>
      <c r="BM264" s="216" t="s">
        <v>328</v>
      </c>
    </row>
    <row r="265" s="2" customFormat="1">
      <c r="A265" s="40"/>
      <c r="B265" s="41"/>
      <c r="C265" s="42"/>
      <c r="D265" s="218" t="s">
        <v>138</v>
      </c>
      <c r="E265" s="42"/>
      <c r="F265" s="219" t="s">
        <v>329</v>
      </c>
      <c r="G265" s="42"/>
      <c r="H265" s="42"/>
      <c r="I265" s="220"/>
      <c r="J265" s="42"/>
      <c r="K265" s="42"/>
      <c r="L265" s="46"/>
      <c r="M265" s="221"/>
      <c r="N265" s="22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138</v>
      </c>
      <c r="AU265" s="19" t="s">
        <v>82</v>
      </c>
    </row>
    <row r="266" s="2" customFormat="1">
      <c r="A266" s="40"/>
      <c r="B266" s="41"/>
      <c r="C266" s="42"/>
      <c r="D266" s="223" t="s">
        <v>140</v>
      </c>
      <c r="E266" s="42"/>
      <c r="F266" s="224" t="s">
        <v>330</v>
      </c>
      <c r="G266" s="42"/>
      <c r="H266" s="42"/>
      <c r="I266" s="220"/>
      <c r="J266" s="42"/>
      <c r="K266" s="42"/>
      <c r="L266" s="46"/>
      <c r="M266" s="221"/>
      <c r="N266" s="22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140</v>
      </c>
      <c r="AU266" s="19" t="s">
        <v>82</v>
      </c>
    </row>
    <row r="267" s="2" customFormat="1" ht="24.15" customHeight="1">
      <c r="A267" s="40"/>
      <c r="B267" s="41"/>
      <c r="C267" s="206" t="s">
        <v>331</v>
      </c>
      <c r="D267" s="206" t="s">
        <v>131</v>
      </c>
      <c r="E267" s="207" t="s">
        <v>332</v>
      </c>
      <c r="F267" s="208" t="s">
        <v>333</v>
      </c>
      <c r="G267" s="209" t="s">
        <v>188</v>
      </c>
      <c r="H267" s="210">
        <v>1857.6500000000001</v>
      </c>
      <c r="I267" s="211"/>
      <c r="J267" s="210">
        <f>ROUND(I267*H267,2)</f>
        <v>0</v>
      </c>
      <c r="K267" s="208" t="s">
        <v>135</v>
      </c>
      <c r="L267" s="46"/>
      <c r="M267" s="212" t="s">
        <v>19</v>
      </c>
      <c r="N267" s="213" t="s">
        <v>43</v>
      </c>
      <c r="O267" s="86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6" t="s">
        <v>136</v>
      </c>
      <c r="AT267" s="216" t="s">
        <v>131</v>
      </c>
      <c r="AU267" s="216" t="s">
        <v>82</v>
      </c>
      <c r="AY267" s="19" t="s">
        <v>129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9" t="s">
        <v>80</v>
      </c>
      <c r="BK267" s="217">
        <f>ROUND(I267*H267,2)</f>
        <v>0</v>
      </c>
      <c r="BL267" s="19" t="s">
        <v>136</v>
      </c>
      <c r="BM267" s="216" t="s">
        <v>334</v>
      </c>
    </row>
    <row r="268" s="2" customFormat="1">
      <c r="A268" s="40"/>
      <c r="B268" s="41"/>
      <c r="C268" s="42"/>
      <c r="D268" s="218" t="s">
        <v>138</v>
      </c>
      <c r="E268" s="42"/>
      <c r="F268" s="219" t="s">
        <v>335</v>
      </c>
      <c r="G268" s="42"/>
      <c r="H268" s="42"/>
      <c r="I268" s="220"/>
      <c r="J268" s="42"/>
      <c r="K268" s="42"/>
      <c r="L268" s="46"/>
      <c r="M268" s="221"/>
      <c r="N268" s="22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138</v>
      </c>
      <c r="AU268" s="19" t="s">
        <v>82</v>
      </c>
    </row>
    <row r="269" s="2" customFormat="1">
      <c r="A269" s="40"/>
      <c r="B269" s="41"/>
      <c r="C269" s="42"/>
      <c r="D269" s="223" t="s">
        <v>140</v>
      </c>
      <c r="E269" s="42"/>
      <c r="F269" s="224" t="s">
        <v>336</v>
      </c>
      <c r="G269" s="42"/>
      <c r="H269" s="42"/>
      <c r="I269" s="220"/>
      <c r="J269" s="42"/>
      <c r="K269" s="42"/>
      <c r="L269" s="46"/>
      <c r="M269" s="221"/>
      <c r="N269" s="22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140</v>
      </c>
      <c r="AU269" s="19" t="s">
        <v>82</v>
      </c>
    </row>
    <row r="270" s="14" customFormat="1">
      <c r="A270" s="14"/>
      <c r="B270" s="235"/>
      <c r="C270" s="236"/>
      <c r="D270" s="218" t="s">
        <v>142</v>
      </c>
      <c r="E270" s="237" t="s">
        <v>19</v>
      </c>
      <c r="F270" s="238" t="s">
        <v>337</v>
      </c>
      <c r="G270" s="236"/>
      <c r="H270" s="239">
        <v>1857.6500000000001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142</v>
      </c>
      <c r="AU270" s="245" t="s">
        <v>82</v>
      </c>
      <c r="AV270" s="14" t="s">
        <v>82</v>
      </c>
      <c r="AW270" s="14" t="s">
        <v>34</v>
      </c>
      <c r="AX270" s="14" t="s">
        <v>72</v>
      </c>
      <c r="AY270" s="245" t="s">
        <v>129</v>
      </c>
    </row>
    <row r="271" s="15" customFormat="1">
      <c r="A271" s="15"/>
      <c r="B271" s="246"/>
      <c r="C271" s="247"/>
      <c r="D271" s="218" t="s">
        <v>142</v>
      </c>
      <c r="E271" s="248" t="s">
        <v>19</v>
      </c>
      <c r="F271" s="249" t="s">
        <v>153</v>
      </c>
      <c r="G271" s="247"/>
      <c r="H271" s="250">
        <v>1857.6500000000001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6" t="s">
        <v>142</v>
      </c>
      <c r="AU271" s="256" t="s">
        <v>82</v>
      </c>
      <c r="AV271" s="15" t="s">
        <v>136</v>
      </c>
      <c r="AW271" s="15" t="s">
        <v>34</v>
      </c>
      <c r="AX271" s="15" t="s">
        <v>80</v>
      </c>
      <c r="AY271" s="256" t="s">
        <v>129</v>
      </c>
    </row>
    <row r="272" s="2" customFormat="1" ht="21.75" customHeight="1">
      <c r="A272" s="40"/>
      <c r="B272" s="41"/>
      <c r="C272" s="206" t="s">
        <v>338</v>
      </c>
      <c r="D272" s="206" t="s">
        <v>131</v>
      </c>
      <c r="E272" s="207" t="s">
        <v>339</v>
      </c>
      <c r="F272" s="208" t="s">
        <v>340</v>
      </c>
      <c r="G272" s="209" t="s">
        <v>188</v>
      </c>
      <c r="H272" s="210">
        <v>138.80000000000001</v>
      </c>
      <c r="I272" s="211"/>
      <c r="J272" s="210">
        <f>ROUND(I272*H272,2)</f>
        <v>0</v>
      </c>
      <c r="K272" s="208" t="s">
        <v>135</v>
      </c>
      <c r="L272" s="46"/>
      <c r="M272" s="212" t="s">
        <v>19</v>
      </c>
      <c r="N272" s="213" t="s">
        <v>43</v>
      </c>
      <c r="O272" s="86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6" t="s">
        <v>136</v>
      </c>
      <c r="AT272" s="216" t="s">
        <v>131</v>
      </c>
      <c r="AU272" s="216" t="s">
        <v>82</v>
      </c>
      <c r="AY272" s="19" t="s">
        <v>129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9" t="s">
        <v>80</v>
      </c>
      <c r="BK272" s="217">
        <f>ROUND(I272*H272,2)</f>
        <v>0</v>
      </c>
      <c r="BL272" s="19" t="s">
        <v>136</v>
      </c>
      <c r="BM272" s="216" t="s">
        <v>341</v>
      </c>
    </row>
    <row r="273" s="2" customFormat="1">
      <c r="A273" s="40"/>
      <c r="B273" s="41"/>
      <c r="C273" s="42"/>
      <c r="D273" s="218" t="s">
        <v>138</v>
      </c>
      <c r="E273" s="42"/>
      <c r="F273" s="219" t="s">
        <v>342</v>
      </c>
      <c r="G273" s="42"/>
      <c r="H273" s="42"/>
      <c r="I273" s="220"/>
      <c r="J273" s="42"/>
      <c r="K273" s="42"/>
      <c r="L273" s="46"/>
      <c r="M273" s="221"/>
      <c r="N273" s="22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138</v>
      </c>
      <c r="AU273" s="19" t="s">
        <v>82</v>
      </c>
    </row>
    <row r="274" s="2" customFormat="1">
      <c r="A274" s="40"/>
      <c r="B274" s="41"/>
      <c r="C274" s="42"/>
      <c r="D274" s="223" t="s">
        <v>140</v>
      </c>
      <c r="E274" s="42"/>
      <c r="F274" s="224" t="s">
        <v>343</v>
      </c>
      <c r="G274" s="42"/>
      <c r="H274" s="42"/>
      <c r="I274" s="220"/>
      <c r="J274" s="42"/>
      <c r="K274" s="42"/>
      <c r="L274" s="46"/>
      <c r="M274" s="221"/>
      <c r="N274" s="22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140</v>
      </c>
      <c r="AU274" s="19" t="s">
        <v>82</v>
      </c>
    </row>
    <row r="275" s="2" customFormat="1" ht="24.15" customHeight="1">
      <c r="A275" s="40"/>
      <c r="B275" s="41"/>
      <c r="C275" s="206" t="s">
        <v>344</v>
      </c>
      <c r="D275" s="206" t="s">
        <v>131</v>
      </c>
      <c r="E275" s="207" t="s">
        <v>345</v>
      </c>
      <c r="F275" s="208" t="s">
        <v>346</v>
      </c>
      <c r="G275" s="209" t="s">
        <v>188</v>
      </c>
      <c r="H275" s="210">
        <v>694</v>
      </c>
      <c r="I275" s="211"/>
      <c r="J275" s="210">
        <f>ROUND(I275*H275,2)</f>
        <v>0</v>
      </c>
      <c r="K275" s="208" t="s">
        <v>135</v>
      </c>
      <c r="L275" s="46"/>
      <c r="M275" s="212" t="s">
        <v>19</v>
      </c>
      <c r="N275" s="213" t="s">
        <v>43</v>
      </c>
      <c r="O275" s="86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6" t="s">
        <v>136</v>
      </c>
      <c r="AT275" s="216" t="s">
        <v>131</v>
      </c>
      <c r="AU275" s="216" t="s">
        <v>82</v>
      </c>
      <c r="AY275" s="19" t="s">
        <v>129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9" t="s">
        <v>80</v>
      </c>
      <c r="BK275" s="217">
        <f>ROUND(I275*H275,2)</f>
        <v>0</v>
      </c>
      <c r="BL275" s="19" t="s">
        <v>136</v>
      </c>
      <c r="BM275" s="216" t="s">
        <v>347</v>
      </c>
    </row>
    <row r="276" s="2" customFormat="1">
      <c r="A276" s="40"/>
      <c r="B276" s="41"/>
      <c r="C276" s="42"/>
      <c r="D276" s="218" t="s">
        <v>138</v>
      </c>
      <c r="E276" s="42"/>
      <c r="F276" s="219" t="s">
        <v>335</v>
      </c>
      <c r="G276" s="42"/>
      <c r="H276" s="42"/>
      <c r="I276" s="220"/>
      <c r="J276" s="42"/>
      <c r="K276" s="42"/>
      <c r="L276" s="46"/>
      <c r="M276" s="221"/>
      <c r="N276" s="22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138</v>
      </c>
      <c r="AU276" s="19" t="s">
        <v>82</v>
      </c>
    </row>
    <row r="277" s="2" customFormat="1">
      <c r="A277" s="40"/>
      <c r="B277" s="41"/>
      <c r="C277" s="42"/>
      <c r="D277" s="223" t="s">
        <v>140</v>
      </c>
      <c r="E277" s="42"/>
      <c r="F277" s="224" t="s">
        <v>348</v>
      </c>
      <c r="G277" s="42"/>
      <c r="H277" s="42"/>
      <c r="I277" s="220"/>
      <c r="J277" s="42"/>
      <c r="K277" s="42"/>
      <c r="L277" s="46"/>
      <c r="M277" s="221"/>
      <c r="N277" s="22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140</v>
      </c>
      <c r="AU277" s="19" t="s">
        <v>82</v>
      </c>
    </row>
    <row r="278" s="14" customFormat="1">
      <c r="A278" s="14"/>
      <c r="B278" s="235"/>
      <c r="C278" s="236"/>
      <c r="D278" s="218" t="s">
        <v>142</v>
      </c>
      <c r="E278" s="237" t="s">
        <v>19</v>
      </c>
      <c r="F278" s="238" t="s">
        <v>349</v>
      </c>
      <c r="G278" s="236"/>
      <c r="H278" s="239">
        <v>694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142</v>
      </c>
      <c r="AU278" s="245" t="s">
        <v>82</v>
      </c>
      <c r="AV278" s="14" t="s">
        <v>82</v>
      </c>
      <c r="AW278" s="14" t="s">
        <v>34</v>
      </c>
      <c r="AX278" s="14" t="s">
        <v>72</v>
      </c>
      <c r="AY278" s="245" t="s">
        <v>129</v>
      </c>
    </row>
    <row r="279" s="15" customFormat="1">
      <c r="A279" s="15"/>
      <c r="B279" s="246"/>
      <c r="C279" s="247"/>
      <c r="D279" s="218" t="s">
        <v>142</v>
      </c>
      <c r="E279" s="248" t="s">
        <v>19</v>
      </c>
      <c r="F279" s="249" t="s">
        <v>153</v>
      </c>
      <c r="G279" s="247"/>
      <c r="H279" s="250">
        <v>694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142</v>
      </c>
      <c r="AU279" s="256" t="s">
        <v>82</v>
      </c>
      <c r="AV279" s="15" t="s">
        <v>136</v>
      </c>
      <c r="AW279" s="15" t="s">
        <v>34</v>
      </c>
      <c r="AX279" s="15" t="s">
        <v>80</v>
      </c>
      <c r="AY279" s="256" t="s">
        <v>129</v>
      </c>
    </row>
    <row r="280" s="2" customFormat="1" ht="24.15" customHeight="1">
      <c r="A280" s="40"/>
      <c r="B280" s="41"/>
      <c r="C280" s="206" t="s">
        <v>350</v>
      </c>
      <c r="D280" s="206" t="s">
        <v>131</v>
      </c>
      <c r="E280" s="207" t="s">
        <v>351</v>
      </c>
      <c r="F280" s="208" t="s">
        <v>352</v>
      </c>
      <c r="G280" s="209" t="s">
        <v>188</v>
      </c>
      <c r="H280" s="210">
        <v>510.32999999999998</v>
      </c>
      <c r="I280" s="211"/>
      <c r="J280" s="210">
        <f>ROUND(I280*H280,2)</f>
        <v>0</v>
      </c>
      <c r="K280" s="208" t="s">
        <v>135</v>
      </c>
      <c r="L280" s="46"/>
      <c r="M280" s="212" t="s">
        <v>19</v>
      </c>
      <c r="N280" s="213" t="s">
        <v>43</v>
      </c>
      <c r="O280" s="86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6" t="s">
        <v>136</v>
      </c>
      <c r="AT280" s="216" t="s">
        <v>131</v>
      </c>
      <c r="AU280" s="216" t="s">
        <v>82</v>
      </c>
      <c r="AY280" s="19" t="s">
        <v>129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9" t="s">
        <v>80</v>
      </c>
      <c r="BK280" s="217">
        <f>ROUND(I280*H280,2)</f>
        <v>0</v>
      </c>
      <c r="BL280" s="19" t="s">
        <v>136</v>
      </c>
      <c r="BM280" s="216" t="s">
        <v>353</v>
      </c>
    </row>
    <row r="281" s="2" customFormat="1">
      <c r="A281" s="40"/>
      <c r="B281" s="41"/>
      <c r="C281" s="42"/>
      <c r="D281" s="218" t="s">
        <v>138</v>
      </c>
      <c r="E281" s="42"/>
      <c r="F281" s="219" t="s">
        <v>354</v>
      </c>
      <c r="G281" s="42"/>
      <c r="H281" s="42"/>
      <c r="I281" s="220"/>
      <c r="J281" s="42"/>
      <c r="K281" s="42"/>
      <c r="L281" s="46"/>
      <c r="M281" s="221"/>
      <c r="N281" s="22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138</v>
      </c>
      <c r="AU281" s="19" t="s">
        <v>82</v>
      </c>
    </row>
    <row r="282" s="2" customFormat="1">
      <c r="A282" s="40"/>
      <c r="B282" s="41"/>
      <c r="C282" s="42"/>
      <c r="D282" s="223" t="s">
        <v>140</v>
      </c>
      <c r="E282" s="42"/>
      <c r="F282" s="224" t="s">
        <v>355</v>
      </c>
      <c r="G282" s="42"/>
      <c r="H282" s="42"/>
      <c r="I282" s="220"/>
      <c r="J282" s="42"/>
      <c r="K282" s="42"/>
      <c r="L282" s="46"/>
      <c r="M282" s="221"/>
      <c r="N282" s="22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140</v>
      </c>
      <c r="AU282" s="19" t="s">
        <v>82</v>
      </c>
    </row>
    <row r="283" s="2" customFormat="1" ht="37.8" customHeight="1">
      <c r="A283" s="40"/>
      <c r="B283" s="41"/>
      <c r="C283" s="206" t="s">
        <v>356</v>
      </c>
      <c r="D283" s="206" t="s">
        <v>131</v>
      </c>
      <c r="E283" s="207" t="s">
        <v>357</v>
      </c>
      <c r="F283" s="208" t="s">
        <v>358</v>
      </c>
      <c r="G283" s="209" t="s">
        <v>188</v>
      </c>
      <c r="H283" s="210">
        <v>153.75</v>
      </c>
      <c r="I283" s="211"/>
      <c r="J283" s="210">
        <f>ROUND(I283*H283,2)</f>
        <v>0</v>
      </c>
      <c r="K283" s="208" t="s">
        <v>135</v>
      </c>
      <c r="L283" s="46"/>
      <c r="M283" s="212" t="s">
        <v>19</v>
      </c>
      <c r="N283" s="213" t="s">
        <v>43</v>
      </c>
      <c r="O283" s="86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6" t="s">
        <v>136</v>
      </c>
      <c r="AT283" s="216" t="s">
        <v>131</v>
      </c>
      <c r="AU283" s="216" t="s">
        <v>82</v>
      </c>
      <c r="AY283" s="19" t="s">
        <v>129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9" t="s">
        <v>80</v>
      </c>
      <c r="BK283" s="217">
        <f>ROUND(I283*H283,2)</f>
        <v>0</v>
      </c>
      <c r="BL283" s="19" t="s">
        <v>136</v>
      </c>
      <c r="BM283" s="216" t="s">
        <v>359</v>
      </c>
    </row>
    <row r="284" s="2" customFormat="1">
      <c r="A284" s="40"/>
      <c r="B284" s="41"/>
      <c r="C284" s="42"/>
      <c r="D284" s="218" t="s">
        <v>138</v>
      </c>
      <c r="E284" s="42"/>
      <c r="F284" s="219" t="s">
        <v>360</v>
      </c>
      <c r="G284" s="42"/>
      <c r="H284" s="42"/>
      <c r="I284" s="220"/>
      <c r="J284" s="42"/>
      <c r="K284" s="42"/>
      <c r="L284" s="46"/>
      <c r="M284" s="221"/>
      <c r="N284" s="22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138</v>
      </c>
      <c r="AU284" s="19" t="s">
        <v>82</v>
      </c>
    </row>
    <row r="285" s="2" customFormat="1">
      <c r="A285" s="40"/>
      <c r="B285" s="41"/>
      <c r="C285" s="42"/>
      <c r="D285" s="223" t="s">
        <v>140</v>
      </c>
      <c r="E285" s="42"/>
      <c r="F285" s="224" t="s">
        <v>361</v>
      </c>
      <c r="G285" s="42"/>
      <c r="H285" s="42"/>
      <c r="I285" s="220"/>
      <c r="J285" s="42"/>
      <c r="K285" s="42"/>
      <c r="L285" s="46"/>
      <c r="M285" s="221"/>
      <c r="N285" s="22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140</v>
      </c>
      <c r="AU285" s="19" t="s">
        <v>82</v>
      </c>
    </row>
    <row r="286" s="2" customFormat="1" ht="37.8" customHeight="1">
      <c r="A286" s="40"/>
      <c r="B286" s="41"/>
      <c r="C286" s="206" t="s">
        <v>362</v>
      </c>
      <c r="D286" s="206" t="s">
        <v>131</v>
      </c>
      <c r="E286" s="207" t="s">
        <v>363</v>
      </c>
      <c r="F286" s="208" t="s">
        <v>364</v>
      </c>
      <c r="G286" s="209" t="s">
        <v>188</v>
      </c>
      <c r="H286" s="210">
        <v>2.6400000000000001</v>
      </c>
      <c r="I286" s="211"/>
      <c r="J286" s="210">
        <f>ROUND(I286*H286,2)</f>
        <v>0</v>
      </c>
      <c r="K286" s="208" t="s">
        <v>135</v>
      </c>
      <c r="L286" s="46"/>
      <c r="M286" s="212" t="s">
        <v>19</v>
      </c>
      <c r="N286" s="213" t="s">
        <v>43</v>
      </c>
      <c r="O286" s="86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6" t="s">
        <v>136</v>
      </c>
      <c r="AT286" s="216" t="s">
        <v>131</v>
      </c>
      <c r="AU286" s="216" t="s">
        <v>82</v>
      </c>
      <c r="AY286" s="19" t="s">
        <v>129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9" t="s">
        <v>80</v>
      </c>
      <c r="BK286" s="217">
        <f>ROUND(I286*H286,2)</f>
        <v>0</v>
      </c>
      <c r="BL286" s="19" t="s">
        <v>136</v>
      </c>
      <c r="BM286" s="216" t="s">
        <v>365</v>
      </c>
    </row>
    <row r="287" s="2" customFormat="1">
      <c r="A287" s="40"/>
      <c r="B287" s="41"/>
      <c r="C287" s="42"/>
      <c r="D287" s="218" t="s">
        <v>138</v>
      </c>
      <c r="E287" s="42"/>
      <c r="F287" s="219" t="s">
        <v>366</v>
      </c>
      <c r="G287" s="42"/>
      <c r="H287" s="42"/>
      <c r="I287" s="220"/>
      <c r="J287" s="42"/>
      <c r="K287" s="42"/>
      <c r="L287" s="46"/>
      <c r="M287" s="221"/>
      <c r="N287" s="22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138</v>
      </c>
      <c r="AU287" s="19" t="s">
        <v>82</v>
      </c>
    </row>
    <row r="288" s="2" customFormat="1">
      <c r="A288" s="40"/>
      <c r="B288" s="41"/>
      <c r="C288" s="42"/>
      <c r="D288" s="223" t="s">
        <v>140</v>
      </c>
      <c r="E288" s="42"/>
      <c r="F288" s="224" t="s">
        <v>367</v>
      </c>
      <c r="G288" s="42"/>
      <c r="H288" s="42"/>
      <c r="I288" s="220"/>
      <c r="J288" s="42"/>
      <c r="K288" s="42"/>
      <c r="L288" s="46"/>
      <c r="M288" s="221"/>
      <c r="N288" s="22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140</v>
      </c>
      <c r="AU288" s="19" t="s">
        <v>82</v>
      </c>
    </row>
    <row r="289" s="2" customFormat="1" ht="44.25" customHeight="1">
      <c r="A289" s="40"/>
      <c r="B289" s="41"/>
      <c r="C289" s="206" t="s">
        <v>368</v>
      </c>
      <c r="D289" s="206" t="s">
        <v>131</v>
      </c>
      <c r="E289" s="207" t="s">
        <v>369</v>
      </c>
      <c r="F289" s="208" t="s">
        <v>370</v>
      </c>
      <c r="G289" s="209" t="s">
        <v>188</v>
      </c>
      <c r="H289" s="210">
        <v>344.44</v>
      </c>
      <c r="I289" s="211"/>
      <c r="J289" s="210">
        <f>ROUND(I289*H289,2)</f>
        <v>0</v>
      </c>
      <c r="K289" s="208" t="s">
        <v>135</v>
      </c>
      <c r="L289" s="46"/>
      <c r="M289" s="212" t="s">
        <v>19</v>
      </c>
      <c r="N289" s="213" t="s">
        <v>43</v>
      </c>
      <c r="O289" s="86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6" t="s">
        <v>136</v>
      </c>
      <c r="AT289" s="216" t="s">
        <v>131</v>
      </c>
      <c r="AU289" s="216" t="s">
        <v>82</v>
      </c>
      <c r="AY289" s="19" t="s">
        <v>129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9" t="s">
        <v>80</v>
      </c>
      <c r="BK289" s="217">
        <f>ROUND(I289*H289,2)</f>
        <v>0</v>
      </c>
      <c r="BL289" s="19" t="s">
        <v>136</v>
      </c>
      <c r="BM289" s="216" t="s">
        <v>371</v>
      </c>
    </row>
    <row r="290" s="2" customFormat="1">
      <c r="A290" s="40"/>
      <c r="B290" s="41"/>
      <c r="C290" s="42"/>
      <c r="D290" s="218" t="s">
        <v>138</v>
      </c>
      <c r="E290" s="42"/>
      <c r="F290" s="219" t="s">
        <v>370</v>
      </c>
      <c r="G290" s="42"/>
      <c r="H290" s="42"/>
      <c r="I290" s="220"/>
      <c r="J290" s="42"/>
      <c r="K290" s="42"/>
      <c r="L290" s="46"/>
      <c r="M290" s="221"/>
      <c r="N290" s="22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138</v>
      </c>
      <c r="AU290" s="19" t="s">
        <v>82</v>
      </c>
    </row>
    <row r="291" s="2" customFormat="1">
      <c r="A291" s="40"/>
      <c r="B291" s="41"/>
      <c r="C291" s="42"/>
      <c r="D291" s="223" t="s">
        <v>140</v>
      </c>
      <c r="E291" s="42"/>
      <c r="F291" s="224" t="s">
        <v>372</v>
      </c>
      <c r="G291" s="42"/>
      <c r="H291" s="42"/>
      <c r="I291" s="220"/>
      <c r="J291" s="42"/>
      <c r="K291" s="42"/>
      <c r="L291" s="46"/>
      <c r="M291" s="221"/>
      <c r="N291" s="22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140</v>
      </c>
      <c r="AU291" s="19" t="s">
        <v>82</v>
      </c>
    </row>
    <row r="292" s="2" customFormat="1" ht="44.25" customHeight="1">
      <c r="A292" s="40"/>
      <c r="B292" s="41"/>
      <c r="C292" s="206" t="s">
        <v>373</v>
      </c>
      <c r="D292" s="206" t="s">
        <v>131</v>
      </c>
      <c r="E292" s="207" t="s">
        <v>374</v>
      </c>
      <c r="F292" s="208" t="s">
        <v>375</v>
      </c>
      <c r="G292" s="209" t="s">
        <v>188</v>
      </c>
      <c r="H292" s="210">
        <v>9.5</v>
      </c>
      <c r="I292" s="211"/>
      <c r="J292" s="210">
        <f>ROUND(I292*H292,2)</f>
        <v>0</v>
      </c>
      <c r="K292" s="208" t="s">
        <v>135</v>
      </c>
      <c r="L292" s="46"/>
      <c r="M292" s="212" t="s">
        <v>19</v>
      </c>
      <c r="N292" s="213" t="s">
        <v>43</v>
      </c>
      <c r="O292" s="86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6" t="s">
        <v>136</v>
      </c>
      <c r="AT292" s="216" t="s">
        <v>131</v>
      </c>
      <c r="AU292" s="216" t="s">
        <v>82</v>
      </c>
      <c r="AY292" s="19" t="s">
        <v>129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9" t="s">
        <v>80</v>
      </c>
      <c r="BK292" s="217">
        <f>ROUND(I292*H292,2)</f>
        <v>0</v>
      </c>
      <c r="BL292" s="19" t="s">
        <v>136</v>
      </c>
      <c r="BM292" s="216" t="s">
        <v>376</v>
      </c>
    </row>
    <row r="293" s="2" customFormat="1">
      <c r="A293" s="40"/>
      <c r="B293" s="41"/>
      <c r="C293" s="42"/>
      <c r="D293" s="218" t="s">
        <v>138</v>
      </c>
      <c r="E293" s="42"/>
      <c r="F293" s="219" t="s">
        <v>377</v>
      </c>
      <c r="G293" s="42"/>
      <c r="H293" s="42"/>
      <c r="I293" s="220"/>
      <c r="J293" s="42"/>
      <c r="K293" s="42"/>
      <c r="L293" s="46"/>
      <c r="M293" s="221"/>
      <c r="N293" s="22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138</v>
      </c>
      <c r="AU293" s="19" t="s">
        <v>82</v>
      </c>
    </row>
    <row r="294" s="2" customFormat="1">
      <c r="A294" s="40"/>
      <c r="B294" s="41"/>
      <c r="C294" s="42"/>
      <c r="D294" s="223" t="s">
        <v>140</v>
      </c>
      <c r="E294" s="42"/>
      <c r="F294" s="224" t="s">
        <v>378</v>
      </c>
      <c r="G294" s="42"/>
      <c r="H294" s="42"/>
      <c r="I294" s="220"/>
      <c r="J294" s="42"/>
      <c r="K294" s="42"/>
      <c r="L294" s="46"/>
      <c r="M294" s="221"/>
      <c r="N294" s="22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140</v>
      </c>
      <c r="AU294" s="19" t="s">
        <v>82</v>
      </c>
    </row>
    <row r="295" s="12" customFormat="1" ht="22.8" customHeight="1">
      <c r="A295" s="12"/>
      <c r="B295" s="190"/>
      <c r="C295" s="191"/>
      <c r="D295" s="192" t="s">
        <v>71</v>
      </c>
      <c r="E295" s="204" t="s">
        <v>82</v>
      </c>
      <c r="F295" s="204" t="s">
        <v>379</v>
      </c>
      <c r="G295" s="191"/>
      <c r="H295" s="191"/>
      <c r="I295" s="194"/>
      <c r="J295" s="205">
        <f>BK295</f>
        <v>0</v>
      </c>
      <c r="K295" s="191"/>
      <c r="L295" s="196"/>
      <c r="M295" s="197"/>
      <c r="N295" s="198"/>
      <c r="O295" s="198"/>
      <c r="P295" s="199">
        <f>SUM(P296:P318)</f>
        <v>0</v>
      </c>
      <c r="Q295" s="198"/>
      <c r="R295" s="199">
        <f>SUM(R296:R318)</f>
        <v>40.213470899999997</v>
      </c>
      <c r="S295" s="198"/>
      <c r="T295" s="200">
        <f>SUM(T296:T318)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80</v>
      </c>
      <c r="AT295" s="202" t="s">
        <v>71</v>
      </c>
      <c r="AU295" s="202" t="s">
        <v>80</v>
      </c>
      <c r="AY295" s="201" t="s">
        <v>129</v>
      </c>
      <c r="BK295" s="203">
        <f>SUM(BK296:BK318)</f>
        <v>0</v>
      </c>
    </row>
    <row r="296" s="2" customFormat="1" ht="16.5" customHeight="1">
      <c r="A296" s="40"/>
      <c r="B296" s="41"/>
      <c r="C296" s="206" t="s">
        <v>380</v>
      </c>
      <c r="D296" s="206" t="s">
        <v>131</v>
      </c>
      <c r="E296" s="207" t="s">
        <v>381</v>
      </c>
      <c r="F296" s="208" t="s">
        <v>382</v>
      </c>
      <c r="G296" s="209" t="s">
        <v>134</v>
      </c>
      <c r="H296" s="210">
        <v>14</v>
      </c>
      <c r="I296" s="211"/>
      <c r="J296" s="210">
        <f>ROUND(I296*H296,2)</f>
        <v>0</v>
      </c>
      <c r="K296" s="208" t="s">
        <v>135</v>
      </c>
      <c r="L296" s="46"/>
      <c r="M296" s="212" t="s">
        <v>19</v>
      </c>
      <c r="N296" s="213" t="s">
        <v>43</v>
      </c>
      <c r="O296" s="86"/>
      <c r="P296" s="214">
        <f>O296*H296</f>
        <v>0</v>
      </c>
      <c r="Q296" s="214">
        <v>2.5018699999999998</v>
      </c>
      <c r="R296" s="214">
        <f>Q296*H296</f>
        <v>35.026179999999997</v>
      </c>
      <c r="S296" s="214">
        <v>0</v>
      </c>
      <c r="T296" s="21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6" t="s">
        <v>136</v>
      </c>
      <c r="AT296" s="216" t="s">
        <v>131</v>
      </c>
      <c r="AU296" s="216" t="s">
        <v>82</v>
      </c>
      <c r="AY296" s="19" t="s">
        <v>129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9" t="s">
        <v>80</v>
      </c>
      <c r="BK296" s="217">
        <f>ROUND(I296*H296,2)</f>
        <v>0</v>
      </c>
      <c r="BL296" s="19" t="s">
        <v>136</v>
      </c>
      <c r="BM296" s="216" t="s">
        <v>383</v>
      </c>
    </row>
    <row r="297" s="2" customFormat="1">
      <c r="A297" s="40"/>
      <c r="B297" s="41"/>
      <c r="C297" s="42"/>
      <c r="D297" s="218" t="s">
        <v>138</v>
      </c>
      <c r="E297" s="42"/>
      <c r="F297" s="219" t="s">
        <v>384</v>
      </c>
      <c r="G297" s="42"/>
      <c r="H297" s="42"/>
      <c r="I297" s="220"/>
      <c r="J297" s="42"/>
      <c r="K297" s="42"/>
      <c r="L297" s="46"/>
      <c r="M297" s="221"/>
      <c r="N297" s="22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138</v>
      </c>
      <c r="AU297" s="19" t="s">
        <v>82</v>
      </c>
    </row>
    <row r="298" s="2" customFormat="1">
      <c r="A298" s="40"/>
      <c r="B298" s="41"/>
      <c r="C298" s="42"/>
      <c r="D298" s="223" t="s">
        <v>140</v>
      </c>
      <c r="E298" s="42"/>
      <c r="F298" s="224" t="s">
        <v>385</v>
      </c>
      <c r="G298" s="42"/>
      <c r="H298" s="42"/>
      <c r="I298" s="220"/>
      <c r="J298" s="42"/>
      <c r="K298" s="42"/>
      <c r="L298" s="46"/>
      <c r="M298" s="221"/>
      <c r="N298" s="22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140</v>
      </c>
      <c r="AU298" s="19" t="s">
        <v>82</v>
      </c>
    </row>
    <row r="299" s="13" customFormat="1">
      <c r="A299" s="13"/>
      <c r="B299" s="225"/>
      <c r="C299" s="226"/>
      <c r="D299" s="218" t="s">
        <v>142</v>
      </c>
      <c r="E299" s="227" t="s">
        <v>19</v>
      </c>
      <c r="F299" s="228" t="s">
        <v>168</v>
      </c>
      <c r="G299" s="226"/>
      <c r="H299" s="227" t="s">
        <v>19</v>
      </c>
      <c r="I299" s="229"/>
      <c r="J299" s="226"/>
      <c r="K299" s="226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142</v>
      </c>
      <c r="AU299" s="234" t="s">
        <v>82</v>
      </c>
      <c r="AV299" s="13" t="s">
        <v>80</v>
      </c>
      <c r="AW299" s="13" t="s">
        <v>34</v>
      </c>
      <c r="AX299" s="13" t="s">
        <v>72</v>
      </c>
      <c r="AY299" s="234" t="s">
        <v>129</v>
      </c>
    </row>
    <row r="300" s="14" customFormat="1">
      <c r="A300" s="14"/>
      <c r="B300" s="235"/>
      <c r="C300" s="236"/>
      <c r="D300" s="218" t="s">
        <v>142</v>
      </c>
      <c r="E300" s="237" t="s">
        <v>19</v>
      </c>
      <c r="F300" s="238" t="s">
        <v>386</v>
      </c>
      <c r="G300" s="236"/>
      <c r="H300" s="239">
        <v>4.1399999999999997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142</v>
      </c>
      <c r="AU300" s="245" t="s">
        <v>82</v>
      </c>
      <c r="AV300" s="14" t="s">
        <v>82</v>
      </c>
      <c r="AW300" s="14" t="s">
        <v>34</v>
      </c>
      <c r="AX300" s="14" t="s">
        <v>72</v>
      </c>
      <c r="AY300" s="245" t="s">
        <v>129</v>
      </c>
    </row>
    <row r="301" s="13" customFormat="1">
      <c r="A301" s="13"/>
      <c r="B301" s="225"/>
      <c r="C301" s="226"/>
      <c r="D301" s="218" t="s">
        <v>142</v>
      </c>
      <c r="E301" s="227" t="s">
        <v>19</v>
      </c>
      <c r="F301" s="228" t="s">
        <v>170</v>
      </c>
      <c r="G301" s="226"/>
      <c r="H301" s="227" t="s">
        <v>19</v>
      </c>
      <c r="I301" s="229"/>
      <c r="J301" s="226"/>
      <c r="K301" s="226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142</v>
      </c>
      <c r="AU301" s="234" t="s">
        <v>82</v>
      </c>
      <c r="AV301" s="13" t="s">
        <v>80</v>
      </c>
      <c r="AW301" s="13" t="s">
        <v>34</v>
      </c>
      <c r="AX301" s="13" t="s">
        <v>72</v>
      </c>
      <c r="AY301" s="234" t="s">
        <v>129</v>
      </c>
    </row>
    <row r="302" s="14" customFormat="1">
      <c r="A302" s="14"/>
      <c r="B302" s="235"/>
      <c r="C302" s="236"/>
      <c r="D302" s="218" t="s">
        <v>142</v>
      </c>
      <c r="E302" s="237" t="s">
        <v>19</v>
      </c>
      <c r="F302" s="238" t="s">
        <v>387</v>
      </c>
      <c r="G302" s="236"/>
      <c r="H302" s="239">
        <v>9.6899999999999995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142</v>
      </c>
      <c r="AU302" s="245" t="s">
        <v>82</v>
      </c>
      <c r="AV302" s="14" t="s">
        <v>82</v>
      </c>
      <c r="AW302" s="14" t="s">
        <v>34</v>
      </c>
      <c r="AX302" s="14" t="s">
        <v>72</v>
      </c>
      <c r="AY302" s="245" t="s">
        <v>129</v>
      </c>
    </row>
    <row r="303" s="14" customFormat="1">
      <c r="A303" s="14"/>
      <c r="B303" s="235"/>
      <c r="C303" s="236"/>
      <c r="D303" s="218" t="s">
        <v>142</v>
      </c>
      <c r="E303" s="237" t="s">
        <v>19</v>
      </c>
      <c r="F303" s="238" t="s">
        <v>388</v>
      </c>
      <c r="G303" s="236"/>
      <c r="H303" s="239">
        <v>0.17000000000000001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142</v>
      </c>
      <c r="AU303" s="245" t="s">
        <v>82</v>
      </c>
      <c r="AV303" s="14" t="s">
        <v>82</v>
      </c>
      <c r="AW303" s="14" t="s">
        <v>34</v>
      </c>
      <c r="AX303" s="14" t="s">
        <v>72</v>
      </c>
      <c r="AY303" s="245" t="s">
        <v>129</v>
      </c>
    </row>
    <row r="304" s="15" customFormat="1">
      <c r="A304" s="15"/>
      <c r="B304" s="246"/>
      <c r="C304" s="247"/>
      <c r="D304" s="218" t="s">
        <v>142</v>
      </c>
      <c r="E304" s="248" t="s">
        <v>19</v>
      </c>
      <c r="F304" s="249" t="s">
        <v>153</v>
      </c>
      <c r="G304" s="247"/>
      <c r="H304" s="250">
        <v>13.999999999999998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6" t="s">
        <v>142</v>
      </c>
      <c r="AU304" s="256" t="s">
        <v>82</v>
      </c>
      <c r="AV304" s="15" t="s">
        <v>136</v>
      </c>
      <c r="AW304" s="15" t="s">
        <v>34</v>
      </c>
      <c r="AX304" s="15" t="s">
        <v>80</v>
      </c>
      <c r="AY304" s="256" t="s">
        <v>129</v>
      </c>
    </row>
    <row r="305" s="2" customFormat="1" ht="16.5" customHeight="1">
      <c r="A305" s="40"/>
      <c r="B305" s="41"/>
      <c r="C305" s="206" t="s">
        <v>389</v>
      </c>
      <c r="D305" s="206" t="s">
        <v>131</v>
      </c>
      <c r="E305" s="207" t="s">
        <v>390</v>
      </c>
      <c r="F305" s="208" t="s">
        <v>391</v>
      </c>
      <c r="G305" s="209" t="s">
        <v>134</v>
      </c>
      <c r="H305" s="210">
        <v>2.0699999999999998</v>
      </c>
      <c r="I305" s="211"/>
      <c r="J305" s="210">
        <f>ROUND(I305*H305,2)</f>
        <v>0</v>
      </c>
      <c r="K305" s="208" t="s">
        <v>135</v>
      </c>
      <c r="L305" s="46"/>
      <c r="M305" s="212" t="s">
        <v>19</v>
      </c>
      <c r="N305" s="213" t="s">
        <v>43</v>
      </c>
      <c r="O305" s="86"/>
      <c r="P305" s="214">
        <f>O305*H305</f>
        <v>0</v>
      </c>
      <c r="Q305" s="214">
        <v>2.5018699999999998</v>
      </c>
      <c r="R305" s="214">
        <f>Q305*H305</f>
        <v>5.1788708999999988</v>
      </c>
      <c r="S305" s="214">
        <v>0</v>
      </c>
      <c r="T305" s="21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6" t="s">
        <v>136</v>
      </c>
      <c r="AT305" s="216" t="s">
        <v>131</v>
      </c>
      <c r="AU305" s="216" t="s">
        <v>82</v>
      </c>
      <c r="AY305" s="19" t="s">
        <v>129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9" t="s">
        <v>80</v>
      </c>
      <c r="BK305" s="217">
        <f>ROUND(I305*H305,2)</f>
        <v>0</v>
      </c>
      <c r="BL305" s="19" t="s">
        <v>136</v>
      </c>
      <c r="BM305" s="216" t="s">
        <v>392</v>
      </c>
    </row>
    <row r="306" s="2" customFormat="1">
      <c r="A306" s="40"/>
      <c r="B306" s="41"/>
      <c r="C306" s="42"/>
      <c r="D306" s="218" t="s">
        <v>138</v>
      </c>
      <c r="E306" s="42"/>
      <c r="F306" s="219" t="s">
        <v>393</v>
      </c>
      <c r="G306" s="42"/>
      <c r="H306" s="42"/>
      <c r="I306" s="220"/>
      <c r="J306" s="42"/>
      <c r="K306" s="42"/>
      <c r="L306" s="46"/>
      <c r="M306" s="221"/>
      <c r="N306" s="22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138</v>
      </c>
      <c r="AU306" s="19" t="s">
        <v>82</v>
      </c>
    </row>
    <row r="307" s="2" customFormat="1">
      <c r="A307" s="40"/>
      <c r="B307" s="41"/>
      <c r="C307" s="42"/>
      <c r="D307" s="223" t="s">
        <v>140</v>
      </c>
      <c r="E307" s="42"/>
      <c r="F307" s="224" t="s">
        <v>394</v>
      </c>
      <c r="G307" s="42"/>
      <c r="H307" s="42"/>
      <c r="I307" s="220"/>
      <c r="J307" s="42"/>
      <c r="K307" s="42"/>
      <c r="L307" s="46"/>
      <c r="M307" s="221"/>
      <c r="N307" s="22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140</v>
      </c>
      <c r="AU307" s="19" t="s">
        <v>82</v>
      </c>
    </row>
    <row r="308" s="13" customFormat="1">
      <c r="A308" s="13"/>
      <c r="B308" s="225"/>
      <c r="C308" s="226"/>
      <c r="D308" s="218" t="s">
        <v>142</v>
      </c>
      <c r="E308" s="227" t="s">
        <v>19</v>
      </c>
      <c r="F308" s="228" t="s">
        <v>395</v>
      </c>
      <c r="G308" s="226"/>
      <c r="H308" s="227" t="s">
        <v>19</v>
      </c>
      <c r="I308" s="229"/>
      <c r="J308" s="226"/>
      <c r="K308" s="226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142</v>
      </c>
      <c r="AU308" s="234" t="s">
        <v>82</v>
      </c>
      <c r="AV308" s="13" t="s">
        <v>80</v>
      </c>
      <c r="AW308" s="13" t="s">
        <v>34</v>
      </c>
      <c r="AX308" s="13" t="s">
        <v>72</v>
      </c>
      <c r="AY308" s="234" t="s">
        <v>129</v>
      </c>
    </row>
    <row r="309" s="14" customFormat="1">
      <c r="A309" s="14"/>
      <c r="B309" s="235"/>
      <c r="C309" s="236"/>
      <c r="D309" s="218" t="s">
        <v>142</v>
      </c>
      <c r="E309" s="237" t="s">
        <v>19</v>
      </c>
      <c r="F309" s="238" t="s">
        <v>396</v>
      </c>
      <c r="G309" s="236"/>
      <c r="H309" s="239">
        <v>2.0699999999999998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142</v>
      </c>
      <c r="AU309" s="245" t="s">
        <v>82</v>
      </c>
      <c r="AV309" s="14" t="s">
        <v>82</v>
      </c>
      <c r="AW309" s="14" t="s">
        <v>34</v>
      </c>
      <c r="AX309" s="14" t="s">
        <v>72</v>
      </c>
      <c r="AY309" s="245" t="s">
        <v>129</v>
      </c>
    </row>
    <row r="310" s="15" customFormat="1">
      <c r="A310" s="15"/>
      <c r="B310" s="246"/>
      <c r="C310" s="247"/>
      <c r="D310" s="218" t="s">
        <v>142</v>
      </c>
      <c r="E310" s="248" t="s">
        <v>19</v>
      </c>
      <c r="F310" s="249" t="s">
        <v>153</v>
      </c>
      <c r="G310" s="247"/>
      <c r="H310" s="250">
        <v>2.0699999999999998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142</v>
      </c>
      <c r="AU310" s="256" t="s">
        <v>82</v>
      </c>
      <c r="AV310" s="15" t="s">
        <v>136</v>
      </c>
      <c r="AW310" s="15" t="s">
        <v>34</v>
      </c>
      <c r="AX310" s="15" t="s">
        <v>80</v>
      </c>
      <c r="AY310" s="256" t="s">
        <v>129</v>
      </c>
    </row>
    <row r="311" s="2" customFormat="1" ht="24.15" customHeight="1">
      <c r="A311" s="40"/>
      <c r="B311" s="41"/>
      <c r="C311" s="206" t="s">
        <v>397</v>
      </c>
      <c r="D311" s="206" t="s">
        <v>131</v>
      </c>
      <c r="E311" s="207" t="s">
        <v>398</v>
      </c>
      <c r="F311" s="208" t="s">
        <v>399</v>
      </c>
      <c r="G311" s="209" t="s">
        <v>323</v>
      </c>
      <c r="H311" s="210">
        <v>2</v>
      </c>
      <c r="I311" s="211"/>
      <c r="J311" s="210">
        <f>ROUND(I311*H311,2)</f>
        <v>0</v>
      </c>
      <c r="K311" s="208" t="s">
        <v>135</v>
      </c>
      <c r="L311" s="46"/>
      <c r="M311" s="212" t="s">
        <v>19</v>
      </c>
      <c r="N311" s="213" t="s">
        <v>43</v>
      </c>
      <c r="O311" s="86"/>
      <c r="P311" s="214">
        <f>O311*H311</f>
        <v>0</v>
      </c>
      <c r="Q311" s="214">
        <v>0.0021700000000000001</v>
      </c>
      <c r="R311" s="214">
        <f>Q311*H311</f>
        <v>0.0043400000000000001</v>
      </c>
      <c r="S311" s="214">
        <v>0</v>
      </c>
      <c r="T311" s="21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6" t="s">
        <v>136</v>
      </c>
      <c r="AT311" s="216" t="s">
        <v>131</v>
      </c>
      <c r="AU311" s="216" t="s">
        <v>82</v>
      </c>
      <c r="AY311" s="19" t="s">
        <v>129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9" t="s">
        <v>80</v>
      </c>
      <c r="BK311" s="217">
        <f>ROUND(I311*H311,2)</f>
        <v>0</v>
      </c>
      <c r="BL311" s="19" t="s">
        <v>136</v>
      </c>
      <c r="BM311" s="216" t="s">
        <v>400</v>
      </c>
    </row>
    <row r="312" s="2" customFormat="1">
      <c r="A312" s="40"/>
      <c r="B312" s="41"/>
      <c r="C312" s="42"/>
      <c r="D312" s="218" t="s">
        <v>138</v>
      </c>
      <c r="E312" s="42"/>
      <c r="F312" s="219" t="s">
        <v>401</v>
      </c>
      <c r="G312" s="42"/>
      <c r="H312" s="42"/>
      <c r="I312" s="220"/>
      <c r="J312" s="42"/>
      <c r="K312" s="42"/>
      <c r="L312" s="46"/>
      <c r="M312" s="221"/>
      <c r="N312" s="22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138</v>
      </c>
      <c r="AU312" s="19" t="s">
        <v>82</v>
      </c>
    </row>
    <row r="313" s="2" customFormat="1">
      <c r="A313" s="40"/>
      <c r="B313" s="41"/>
      <c r="C313" s="42"/>
      <c r="D313" s="223" t="s">
        <v>140</v>
      </c>
      <c r="E313" s="42"/>
      <c r="F313" s="224" t="s">
        <v>402</v>
      </c>
      <c r="G313" s="42"/>
      <c r="H313" s="42"/>
      <c r="I313" s="220"/>
      <c r="J313" s="42"/>
      <c r="K313" s="42"/>
      <c r="L313" s="46"/>
      <c r="M313" s="221"/>
      <c r="N313" s="22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140</v>
      </c>
      <c r="AU313" s="19" t="s">
        <v>82</v>
      </c>
    </row>
    <row r="314" s="14" customFormat="1">
      <c r="A314" s="14"/>
      <c r="B314" s="235"/>
      <c r="C314" s="236"/>
      <c r="D314" s="218" t="s">
        <v>142</v>
      </c>
      <c r="E314" s="237" t="s">
        <v>19</v>
      </c>
      <c r="F314" s="238" t="s">
        <v>82</v>
      </c>
      <c r="G314" s="236"/>
      <c r="H314" s="239">
        <v>2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142</v>
      </c>
      <c r="AU314" s="245" t="s">
        <v>82</v>
      </c>
      <c r="AV314" s="14" t="s">
        <v>82</v>
      </c>
      <c r="AW314" s="14" t="s">
        <v>34</v>
      </c>
      <c r="AX314" s="14" t="s">
        <v>72</v>
      </c>
      <c r="AY314" s="245" t="s">
        <v>129</v>
      </c>
    </row>
    <row r="315" s="15" customFormat="1">
      <c r="A315" s="15"/>
      <c r="B315" s="246"/>
      <c r="C315" s="247"/>
      <c r="D315" s="218" t="s">
        <v>142</v>
      </c>
      <c r="E315" s="248" t="s">
        <v>19</v>
      </c>
      <c r="F315" s="249" t="s">
        <v>153</v>
      </c>
      <c r="G315" s="247"/>
      <c r="H315" s="250">
        <v>2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6" t="s">
        <v>142</v>
      </c>
      <c r="AU315" s="256" t="s">
        <v>82</v>
      </c>
      <c r="AV315" s="15" t="s">
        <v>136</v>
      </c>
      <c r="AW315" s="15" t="s">
        <v>34</v>
      </c>
      <c r="AX315" s="15" t="s">
        <v>80</v>
      </c>
      <c r="AY315" s="256" t="s">
        <v>129</v>
      </c>
    </row>
    <row r="316" s="2" customFormat="1" ht="33" customHeight="1">
      <c r="A316" s="40"/>
      <c r="B316" s="41"/>
      <c r="C316" s="206" t="s">
        <v>403</v>
      </c>
      <c r="D316" s="206" t="s">
        <v>131</v>
      </c>
      <c r="E316" s="207" t="s">
        <v>404</v>
      </c>
      <c r="F316" s="208" t="s">
        <v>405</v>
      </c>
      <c r="G316" s="209" t="s">
        <v>323</v>
      </c>
      <c r="H316" s="210">
        <v>2</v>
      </c>
      <c r="I316" s="211"/>
      <c r="J316" s="210">
        <f>ROUND(I316*H316,2)</f>
        <v>0</v>
      </c>
      <c r="K316" s="208" t="s">
        <v>135</v>
      </c>
      <c r="L316" s="46"/>
      <c r="M316" s="212" t="s">
        <v>19</v>
      </c>
      <c r="N316" s="213" t="s">
        <v>43</v>
      </c>
      <c r="O316" s="86"/>
      <c r="P316" s="214">
        <f>O316*H316</f>
        <v>0</v>
      </c>
      <c r="Q316" s="214">
        <v>0.0020400000000000001</v>
      </c>
      <c r="R316" s="214">
        <f>Q316*H316</f>
        <v>0.0040800000000000003</v>
      </c>
      <c r="S316" s="214">
        <v>0</v>
      </c>
      <c r="T316" s="215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6" t="s">
        <v>136</v>
      </c>
      <c r="AT316" s="216" t="s">
        <v>131</v>
      </c>
      <c r="AU316" s="216" t="s">
        <v>82</v>
      </c>
      <c r="AY316" s="19" t="s">
        <v>129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9" t="s">
        <v>80</v>
      </c>
      <c r="BK316" s="217">
        <f>ROUND(I316*H316,2)</f>
        <v>0</v>
      </c>
      <c r="BL316" s="19" t="s">
        <v>136</v>
      </c>
      <c r="BM316" s="216" t="s">
        <v>406</v>
      </c>
    </row>
    <row r="317" s="2" customFormat="1">
      <c r="A317" s="40"/>
      <c r="B317" s="41"/>
      <c r="C317" s="42"/>
      <c r="D317" s="218" t="s">
        <v>138</v>
      </c>
      <c r="E317" s="42"/>
      <c r="F317" s="219" t="s">
        <v>407</v>
      </c>
      <c r="G317" s="42"/>
      <c r="H317" s="42"/>
      <c r="I317" s="220"/>
      <c r="J317" s="42"/>
      <c r="K317" s="42"/>
      <c r="L317" s="46"/>
      <c r="M317" s="221"/>
      <c r="N317" s="222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138</v>
      </c>
      <c r="AU317" s="19" t="s">
        <v>82</v>
      </c>
    </row>
    <row r="318" s="2" customFormat="1">
      <c r="A318" s="40"/>
      <c r="B318" s="41"/>
      <c r="C318" s="42"/>
      <c r="D318" s="223" t="s">
        <v>140</v>
      </c>
      <c r="E318" s="42"/>
      <c r="F318" s="224" t="s">
        <v>408</v>
      </c>
      <c r="G318" s="42"/>
      <c r="H318" s="42"/>
      <c r="I318" s="220"/>
      <c r="J318" s="42"/>
      <c r="K318" s="42"/>
      <c r="L318" s="46"/>
      <c r="M318" s="221"/>
      <c r="N318" s="22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140</v>
      </c>
      <c r="AU318" s="19" t="s">
        <v>82</v>
      </c>
    </row>
    <row r="319" s="12" customFormat="1" ht="22.8" customHeight="1">
      <c r="A319" s="12"/>
      <c r="B319" s="190"/>
      <c r="C319" s="191"/>
      <c r="D319" s="192" t="s">
        <v>71</v>
      </c>
      <c r="E319" s="204" t="s">
        <v>160</v>
      </c>
      <c r="F319" s="204" t="s">
        <v>409</v>
      </c>
      <c r="G319" s="191"/>
      <c r="H319" s="191"/>
      <c r="I319" s="194"/>
      <c r="J319" s="205">
        <f>BK319</f>
        <v>0</v>
      </c>
      <c r="K319" s="191"/>
      <c r="L319" s="196"/>
      <c r="M319" s="197"/>
      <c r="N319" s="198"/>
      <c r="O319" s="198"/>
      <c r="P319" s="199">
        <f>SUM(P320:P342)</f>
        <v>0</v>
      </c>
      <c r="Q319" s="198"/>
      <c r="R319" s="199">
        <f>SUM(R320:R342)</f>
        <v>3.7929200000000001</v>
      </c>
      <c r="S319" s="198"/>
      <c r="T319" s="200">
        <f>SUM(T320:T342)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1" t="s">
        <v>80</v>
      </c>
      <c r="AT319" s="202" t="s">
        <v>71</v>
      </c>
      <c r="AU319" s="202" t="s">
        <v>80</v>
      </c>
      <c r="AY319" s="201" t="s">
        <v>129</v>
      </c>
      <c r="BK319" s="203">
        <f>SUM(BK320:BK342)</f>
        <v>0</v>
      </c>
    </row>
    <row r="320" s="2" customFormat="1" ht="24.15" customHeight="1">
      <c r="A320" s="40"/>
      <c r="B320" s="41"/>
      <c r="C320" s="206" t="s">
        <v>410</v>
      </c>
      <c r="D320" s="206" t="s">
        <v>131</v>
      </c>
      <c r="E320" s="207" t="s">
        <v>411</v>
      </c>
      <c r="F320" s="208" t="s">
        <v>412</v>
      </c>
      <c r="G320" s="209" t="s">
        <v>323</v>
      </c>
      <c r="H320" s="210">
        <v>2</v>
      </c>
      <c r="I320" s="211"/>
      <c r="J320" s="210">
        <f>ROUND(I320*H320,2)</f>
        <v>0</v>
      </c>
      <c r="K320" s="208" t="s">
        <v>135</v>
      </c>
      <c r="L320" s="46"/>
      <c r="M320" s="212" t="s">
        <v>19</v>
      </c>
      <c r="N320" s="213" t="s">
        <v>43</v>
      </c>
      <c r="O320" s="86"/>
      <c r="P320" s="214">
        <f>O320*H320</f>
        <v>0</v>
      </c>
      <c r="Q320" s="214">
        <v>0.0070200000000000002</v>
      </c>
      <c r="R320" s="214">
        <f>Q320*H320</f>
        <v>0.01404</v>
      </c>
      <c r="S320" s="214">
        <v>0</v>
      </c>
      <c r="T320" s="21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6" t="s">
        <v>136</v>
      </c>
      <c r="AT320" s="216" t="s">
        <v>131</v>
      </c>
      <c r="AU320" s="216" t="s">
        <v>82</v>
      </c>
      <c r="AY320" s="19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9" t="s">
        <v>80</v>
      </c>
      <c r="BK320" s="217">
        <f>ROUND(I320*H320,2)</f>
        <v>0</v>
      </c>
      <c r="BL320" s="19" t="s">
        <v>136</v>
      </c>
      <c r="BM320" s="216" t="s">
        <v>413</v>
      </c>
    </row>
    <row r="321" s="2" customFormat="1">
      <c r="A321" s="40"/>
      <c r="B321" s="41"/>
      <c r="C321" s="42"/>
      <c r="D321" s="218" t="s">
        <v>138</v>
      </c>
      <c r="E321" s="42"/>
      <c r="F321" s="219" t="s">
        <v>414</v>
      </c>
      <c r="G321" s="42"/>
      <c r="H321" s="42"/>
      <c r="I321" s="220"/>
      <c r="J321" s="42"/>
      <c r="K321" s="42"/>
      <c r="L321" s="46"/>
      <c r="M321" s="221"/>
      <c r="N321" s="22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138</v>
      </c>
      <c r="AU321" s="19" t="s">
        <v>82</v>
      </c>
    </row>
    <row r="322" s="2" customFormat="1">
      <c r="A322" s="40"/>
      <c r="B322" s="41"/>
      <c r="C322" s="42"/>
      <c r="D322" s="223" t="s">
        <v>140</v>
      </c>
      <c r="E322" s="42"/>
      <c r="F322" s="224" t="s">
        <v>415</v>
      </c>
      <c r="G322" s="42"/>
      <c r="H322" s="42"/>
      <c r="I322" s="220"/>
      <c r="J322" s="42"/>
      <c r="K322" s="42"/>
      <c r="L322" s="46"/>
      <c r="M322" s="221"/>
      <c r="N322" s="22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140</v>
      </c>
      <c r="AU322" s="19" t="s">
        <v>82</v>
      </c>
    </row>
    <row r="323" s="13" customFormat="1">
      <c r="A323" s="13"/>
      <c r="B323" s="225"/>
      <c r="C323" s="226"/>
      <c r="D323" s="218" t="s">
        <v>142</v>
      </c>
      <c r="E323" s="227" t="s">
        <v>19</v>
      </c>
      <c r="F323" s="228" t="s">
        <v>416</v>
      </c>
      <c r="G323" s="226"/>
      <c r="H323" s="227" t="s">
        <v>19</v>
      </c>
      <c r="I323" s="229"/>
      <c r="J323" s="226"/>
      <c r="K323" s="226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142</v>
      </c>
      <c r="AU323" s="234" t="s">
        <v>82</v>
      </c>
      <c r="AV323" s="13" t="s">
        <v>80</v>
      </c>
      <c r="AW323" s="13" t="s">
        <v>34</v>
      </c>
      <c r="AX323" s="13" t="s">
        <v>72</v>
      </c>
      <c r="AY323" s="234" t="s">
        <v>129</v>
      </c>
    </row>
    <row r="324" s="13" customFormat="1">
      <c r="A324" s="13"/>
      <c r="B324" s="225"/>
      <c r="C324" s="226"/>
      <c r="D324" s="218" t="s">
        <v>142</v>
      </c>
      <c r="E324" s="227" t="s">
        <v>19</v>
      </c>
      <c r="F324" s="228" t="s">
        <v>395</v>
      </c>
      <c r="G324" s="226"/>
      <c r="H324" s="227" t="s">
        <v>19</v>
      </c>
      <c r="I324" s="229"/>
      <c r="J324" s="226"/>
      <c r="K324" s="226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142</v>
      </c>
      <c r="AU324" s="234" t="s">
        <v>82</v>
      </c>
      <c r="AV324" s="13" t="s">
        <v>80</v>
      </c>
      <c r="AW324" s="13" t="s">
        <v>34</v>
      </c>
      <c r="AX324" s="13" t="s">
        <v>72</v>
      </c>
      <c r="AY324" s="234" t="s">
        <v>129</v>
      </c>
    </row>
    <row r="325" s="14" customFormat="1">
      <c r="A325" s="14"/>
      <c r="B325" s="235"/>
      <c r="C325" s="236"/>
      <c r="D325" s="218" t="s">
        <v>142</v>
      </c>
      <c r="E325" s="237" t="s">
        <v>19</v>
      </c>
      <c r="F325" s="238" t="s">
        <v>82</v>
      </c>
      <c r="G325" s="236"/>
      <c r="H325" s="239">
        <v>2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142</v>
      </c>
      <c r="AU325" s="245" t="s">
        <v>82</v>
      </c>
      <c r="AV325" s="14" t="s">
        <v>82</v>
      </c>
      <c r="AW325" s="14" t="s">
        <v>34</v>
      </c>
      <c r="AX325" s="14" t="s">
        <v>72</v>
      </c>
      <c r="AY325" s="245" t="s">
        <v>129</v>
      </c>
    </row>
    <row r="326" s="15" customFormat="1">
      <c r="A326" s="15"/>
      <c r="B326" s="246"/>
      <c r="C326" s="247"/>
      <c r="D326" s="218" t="s">
        <v>142</v>
      </c>
      <c r="E326" s="248" t="s">
        <v>19</v>
      </c>
      <c r="F326" s="249" t="s">
        <v>153</v>
      </c>
      <c r="G326" s="247"/>
      <c r="H326" s="250">
        <v>2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6" t="s">
        <v>142</v>
      </c>
      <c r="AU326" s="256" t="s">
        <v>82</v>
      </c>
      <c r="AV326" s="15" t="s">
        <v>136</v>
      </c>
      <c r="AW326" s="15" t="s">
        <v>34</v>
      </c>
      <c r="AX326" s="15" t="s">
        <v>80</v>
      </c>
      <c r="AY326" s="256" t="s">
        <v>129</v>
      </c>
    </row>
    <row r="327" s="2" customFormat="1" ht="16.5" customHeight="1">
      <c r="A327" s="40"/>
      <c r="B327" s="41"/>
      <c r="C327" s="206" t="s">
        <v>417</v>
      </c>
      <c r="D327" s="206" t="s">
        <v>131</v>
      </c>
      <c r="E327" s="207" t="s">
        <v>418</v>
      </c>
      <c r="F327" s="208" t="s">
        <v>419</v>
      </c>
      <c r="G327" s="209" t="s">
        <v>288</v>
      </c>
      <c r="H327" s="210">
        <v>64</v>
      </c>
      <c r="I327" s="211"/>
      <c r="J327" s="210">
        <f>ROUND(I327*H327,2)</f>
        <v>0</v>
      </c>
      <c r="K327" s="208" t="s">
        <v>296</v>
      </c>
      <c r="L327" s="46"/>
      <c r="M327" s="212" t="s">
        <v>19</v>
      </c>
      <c r="N327" s="213" t="s">
        <v>43</v>
      </c>
      <c r="O327" s="86"/>
      <c r="P327" s="214">
        <f>O327*H327</f>
        <v>0</v>
      </c>
      <c r="Q327" s="214">
        <v>0.0070200000000000002</v>
      </c>
      <c r="R327" s="214">
        <f>Q327*H327</f>
        <v>0.44928000000000001</v>
      </c>
      <c r="S327" s="214">
        <v>0</v>
      </c>
      <c r="T327" s="21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6" t="s">
        <v>136</v>
      </c>
      <c r="AT327" s="216" t="s">
        <v>131</v>
      </c>
      <c r="AU327" s="216" t="s">
        <v>82</v>
      </c>
      <c r="AY327" s="19" t="s">
        <v>129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9" t="s">
        <v>80</v>
      </c>
      <c r="BK327" s="217">
        <f>ROUND(I327*H327,2)</f>
        <v>0</v>
      </c>
      <c r="BL327" s="19" t="s">
        <v>136</v>
      </c>
      <c r="BM327" s="216" t="s">
        <v>420</v>
      </c>
    </row>
    <row r="328" s="2" customFormat="1">
      <c r="A328" s="40"/>
      <c r="B328" s="41"/>
      <c r="C328" s="42"/>
      <c r="D328" s="218" t="s">
        <v>138</v>
      </c>
      <c r="E328" s="42"/>
      <c r="F328" s="219" t="s">
        <v>419</v>
      </c>
      <c r="G328" s="42"/>
      <c r="H328" s="42"/>
      <c r="I328" s="220"/>
      <c r="J328" s="42"/>
      <c r="K328" s="42"/>
      <c r="L328" s="46"/>
      <c r="M328" s="221"/>
      <c r="N328" s="22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138</v>
      </c>
      <c r="AU328" s="19" t="s">
        <v>82</v>
      </c>
    </row>
    <row r="329" s="14" customFormat="1">
      <c r="A329" s="14"/>
      <c r="B329" s="235"/>
      <c r="C329" s="236"/>
      <c r="D329" s="218" t="s">
        <v>142</v>
      </c>
      <c r="E329" s="237" t="s">
        <v>19</v>
      </c>
      <c r="F329" s="238" t="s">
        <v>421</v>
      </c>
      <c r="G329" s="236"/>
      <c r="H329" s="239">
        <v>64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142</v>
      </c>
      <c r="AU329" s="245" t="s">
        <v>82</v>
      </c>
      <c r="AV329" s="14" t="s">
        <v>82</v>
      </c>
      <c r="AW329" s="14" t="s">
        <v>34</v>
      </c>
      <c r="AX329" s="14" t="s">
        <v>72</v>
      </c>
      <c r="AY329" s="245" t="s">
        <v>129</v>
      </c>
    </row>
    <row r="330" s="15" customFormat="1">
      <c r="A330" s="15"/>
      <c r="B330" s="246"/>
      <c r="C330" s="247"/>
      <c r="D330" s="218" t="s">
        <v>142</v>
      </c>
      <c r="E330" s="248" t="s">
        <v>19</v>
      </c>
      <c r="F330" s="249" t="s">
        <v>153</v>
      </c>
      <c r="G330" s="247"/>
      <c r="H330" s="250">
        <v>64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6" t="s">
        <v>142</v>
      </c>
      <c r="AU330" s="256" t="s">
        <v>82</v>
      </c>
      <c r="AV330" s="15" t="s">
        <v>136</v>
      </c>
      <c r="AW330" s="15" t="s">
        <v>34</v>
      </c>
      <c r="AX330" s="15" t="s">
        <v>80</v>
      </c>
      <c r="AY330" s="256" t="s">
        <v>129</v>
      </c>
    </row>
    <row r="331" s="2" customFormat="1" ht="55.5" customHeight="1">
      <c r="A331" s="40"/>
      <c r="B331" s="41"/>
      <c r="C331" s="257" t="s">
        <v>422</v>
      </c>
      <c r="D331" s="257" t="s">
        <v>212</v>
      </c>
      <c r="E331" s="258" t="s">
        <v>423</v>
      </c>
      <c r="F331" s="259" t="s">
        <v>424</v>
      </c>
      <c r="G331" s="260" t="s">
        <v>288</v>
      </c>
      <c r="H331" s="261">
        <v>64</v>
      </c>
      <c r="I331" s="262"/>
      <c r="J331" s="261">
        <f>ROUND(I331*H331,2)</f>
        <v>0</v>
      </c>
      <c r="K331" s="259" t="s">
        <v>296</v>
      </c>
      <c r="L331" s="263"/>
      <c r="M331" s="264" t="s">
        <v>19</v>
      </c>
      <c r="N331" s="265" t="s">
        <v>43</v>
      </c>
      <c r="O331" s="86"/>
      <c r="P331" s="214">
        <f>O331*H331</f>
        <v>0</v>
      </c>
      <c r="Q331" s="214">
        <v>0.014999999999999999</v>
      </c>
      <c r="R331" s="214">
        <f>Q331*H331</f>
        <v>0.95999999999999996</v>
      </c>
      <c r="S331" s="214">
        <v>0</v>
      </c>
      <c r="T331" s="215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6" t="s">
        <v>199</v>
      </c>
      <c r="AT331" s="216" t="s">
        <v>212</v>
      </c>
      <c r="AU331" s="216" t="s">
        <v>82</v>
      </c>
      <c r="AY331" s="19" t="s">
        <v>129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9" t="s">
        <v>80</v>
      </c>
      <c r="BK331" s="217">
        <f>ROUND(I331*H331,2)</f>
        <v>0</v>
      </c>
      <c r="BL331" s="19" t="s">
        <v>136</v>
      </c>
      <c r="BM331" s="216" t="s">
        <v>425</v>
      </c>
    </row>
    <row r="332" s="2" customFormat="1">
      <c r="A332" s="40"/>
      <c r="B332" s="41"/>
      <c r="C332" s="42"/>
      <c r="D332" s="218" t="s">
        <v>138</v>
      </c>
      <c r="E332" s="42"/>
      <c r="F332" s="219" t="s">
        <v>424</v>
      </c>
      <c r="G332" s="42"/>
      <c r="H332" s="42"/>
      <c r="I332" s="220"/>
      <c r="J332" s="42"/>
      <c r="K332" s="42"/>
      <c r="L332" s="46"/>
      <c r="M332" s="221"/>
      <c r="N332" s="22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138</v>
      </c>
      <c r="AU332" s="19" t="s">
        <v>82</v>
      </c>
    </row>
    <row r="333" s="14" customFormat="1">
      <c r="A333" s="14"/>
      <c r="B333" s="235"/>
      <c r="C333" s="236"/>
      <c r="D333" s="218" t="s">
        <v>142</v>
      </c>
      <c r="E333" s="237" t="s">
        <v>19</v>
      </c>
      <c r="F333" s="238" t="s">
        <v>421</v>
      </c>
      <c r="G333" s="236"/>
      <c r="H333" s="239">
        <v>64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142</v>
      </c>
      <c r="AU333" s="245" t="s">
        <v>82</v>
      </c>
      <c r="AV333" s="14" t="s">
        <v>82</v>
      </c>
      <c r="AW333" s="14" t="s">
        <v>34</v>
      </c>
      <c r="AX333" s="14" t="s">
        <v>72</v>
      </c>
      <c r="AY333" s="245" t="s">
        <v>129</v>
      </c>
    </row>
    <row r="334" s="15" customFormat="1">
      <c r="A334" s="15"/>
      <c r="B334" s="246"/>
      <c r="C334" s="247"/>
      <c r="D334" s="218" t="s">
        <v>142</v>
      </c>
      <c r="E334" s="248" t="s">
        <v>19</v>
      </c>
      <c r="F334" s="249" t="s">
        <v>153</v>
      </c>
      <c r="G334" s="247"/>
      <c r="H334" s="250">
        <v>64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6" t="s">
        <v>142</v>
      </c>
      <c r="AU334" s="256" t="s">
        <v>82</v>
      </c>
      <c r="AV334" s="15" t="s">
        <v>136</v>
      </c>
      <c r="AW334" s="15" t="s">
        <v>34</v>
      </c>
      <c r="AX334" s="15" t="s">
        <v>80</v>
      </c>
      <c r="AY334" s="256" t="s">
        <v>129</v>
      </c>
    </row>
    <row r="335" s="2" customFormat="1" ht="24.15" customHeight="1">
      <c r="A335" s="40"/>
      <c r="B335" s="41"/>
      <c r="C335" s="206" t="s">
        <v>426</v>
      </c>
      <c r="D335" s="206" t="s">
        <v>131</v>
      </c>
      <c r="E335" s="207" t="s">
        <v>427</v>
      </c>
      <c r="F335" s="208" t="s">
        <v>428</v>
      </c>
      <c r="G335" s="209" t="s">
        <v>323</v>
      </c>
      <c r="H335" s="210">
        <v>24</v>
      </c>
      <c r="I335" s="211"/>
      <c r="J335" s="210">
        <f>ROUND(I335*H335,2)</f>
        <v>0</v>
      </c>
      <c r="K335" s="208" t="s">
        <v>135</v>
      </c>
      <c r="L335" s="46"/>
      <c r="M335" s="212" t="s">
        <v>19</v>
      </c>
      <c r="N335" s="213" t="s">
        <v>43</v>
      </c>
      <c r="O335" s="86"/>
      <c r="P335" s="214">
        <f>O335*H335</f>
        <v>0</v>
      </c>
      <c r="Q335" s="214">
        <v>0.00040000000000000002</v>
      </c>
      <c r="R335" s="214">
        <f>Q335*H335</f>
        <v>0.0096000000000000009</v>
      </c>
      <c r="S335" s="214">
        <v>0</v>
      </c>
      <c r="T335" s="21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6" t="s">
        <v>136</v>
      </c>
      <c r="AT335" s="216" t="s">
        <v>131</v>
      </c>
      <c r="AU335" s="216" t="s">
        <v>82</v>
      </c>
      <c r="AY335" s="19" t="s">
        <v>129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9" t="s">
        <v>80</v>
      </c>
      <c r="BK335" s="217">
        <f>ROUND(I335*H335,2)</f>
        <v>0</v>
      </c>
      <c r="BL335" s="19" t="s">
        <v>136</v>
      </c>
      <c r="BM335" s="216" t="s">
        <v>429</v>
      </c>
    </row>
    <row r="336" s="2" customFormat="1">
      <c r="A336" s="40"/>
      <c r="B336" s="41"/>
      <c r="C336" s="42"/>
      <c r="D336" s="218" t="s">
        <v>138</v>
      </c>
      <c r="E336" s="42"/>
      <c r="F336" s="219" t="s">
        <v>430</v>
      </c>
      <c r="G336" s="42"/>
      <c r="H336" s="42"/>
      <c r="I336" s="220"/>
      <c r="J336" s="42"/>
      <c r="K336" s="42"/>
      <c r="L336" s="46"/>
      <c r="M336" s="221"/>
      <c r="N336" s="22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138</v>
      </c>
      <c r="AU336" s="19" t="s">
        <v>82</v>
      </c>
    </row>
    <row r="337" s="2" customFormat="1">
      <c r="A337" s="40"/>
      <c r="B337" s="41"/>
      <c r="C337" s="42"/>
      <c r="D337" s="223" t="s">
        <v>140</v>
      </c>
      <c r="E337" s="42"/>
      <c r="F337" s="224" t="s">
        <v>431</v>
      </c>
      <c r="G337" s="42"/>
      <c r="H337" s="42"/>
      <c r="I337" s="220"/>
      <c r="J337" s="42"/>
      <c r="K337" s="42"/>
      <c r="L337" s="46"/>
      <c r="M337" s="221"/>
      <c r="N337" s="22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140</v>
      </c>
      <c r="AU337" s="19" t="s">
        <v>82</v>
      </c>
    </row>
    <row r="338" s="14" customFormat="1">
      <c r="A338" s="14"/>
      <c r="B338" s="235"/>
      <c r="C338" s="236"/>
      <c r="D338" s="218" t="s">
        <v>142</v>
      </c>
      <c r="E338" s="237" t="s">
        <v>19</v>
      </c>
      <c r="F338" s="238" t="s">
        <v>432</v>
      </c>
      <c r="G338" s="236"/>
      <c r="H338" s="239">
        <v>24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142</v>
      </c>
      <c r="AU338" s="245" t="s">
        <v>82</v>
      </c>
      <c r="AV338" s="14" t="s">
        <v>82</v>
      </c>
      <c r="AW338" s="14" t="s">
        <v>34</v>
      </c>
      <c r="AX338" s="14" t="s">
        <v>80</v>
      </c>
      <c r="AY338" s="245" t="s">
        <v>129</v>
      </c>
    </row>
    <row r="339" s="2" customFormat="1" ht="16.5" customHeight="1">
      <c r="A339" s="40"/>
      <c r="B339" s="41"/>
      <c r="C339" s="257" t="s">
        <v>433</v>
      </c>
      <c r="D339" s="257" t="s">
        <v>212</v>
      </c>
      <c r="E339" s="258" t="s">
        <v>434</v>
      </c>
      <c r="F339" s="259" t="s">
        <v>435</v>
      </c>
      <c r="G339" s="260" t="s">
        <v>323</v>
      </c>
      <c r="H339" s="261">
        <v>16</v>
      </c>
      <c r="I339" s="262"/>
      <c r="J339" s="261">
        <f>ROUND(I339*H339,2)</f>
        <v>0</v>
      </c>
      <c r="K339" s="259" t="s">
        <v>296</v>
      </c>
      <c r="L339" s="263"/>
      <c r="M339" s="264" t="s">
        <v>19</v>
      </c>
      <c r="N339" s="265" t="s">
        <v>43</v>
      </c>
      <c r="O339" s="86"/>
      <c r="P339" s="214">
        <f>O339*H339</f>
        <v>0</v>
      </c>
      <c r="Q339" s="214">
        <v>0.091999999999999998</v>
      </c>
      <c r="R339" s="214">
        <f>Q339*H339</f>
        <v>1.472</v>
      </c>
      <c r="S339" s="214">
        <v>0</v>
      </c>
      <c r="T339" s="215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6" t="s">
        <v>199</v>
      </c>
      <c r="AT339" s="216" t="s">
        <v>212</v>
      </c>
      <c r="AU339" s="216" t="s">
        <v>82</v>
      </c>
      <c r="AY339" s="19" t="s">
        <v>129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9" t="s">
        <v>80</v>
      </c>
      <c r="BK339" s="217">
        <f>ROUND(I339*H339,2)</f>
        <v>0</v>
      </c>
      <c r="BL339" s="19" t="s">
        <v>136</v>
      </c>
      <c r="BM339" s="216" t="s">
        <v>436</v>
      </c>
    </row>
    <row r="340" s="2" customFormat="1">
      <c r="A340" s="40"/>
      <c r="B340" s="41"/>
      <c r="C340" s="42"/>
      <c r="D340" s="218" t="s">
        <v>138</v>
      </c>
      <c r="E340" s="42"/>
      <c r="F340" s="219" t="s">
        <v>435</v>
      </c>
      <c r="G340" s="42"/>
      <c r="H340" s="42"/>
      <c r="I340" s="220"/>
      <c r="J340" s="42"/>
      <c r="K340" s="42"/>
      <c r="L340" s="46"/>
      <c r="M340" s="221"/>
      <c r="N340" s="222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138</v>
      </c>
      <c r="AU340" s="19" t="s">
        <v>82</v>
      </c>
    </row>
    <row r="341" s="2" customFormat="1" ht="16.5" customHeight="1">
      <c r="A341" s="40"/>
      <c r="B341" s="41"/>
      <c r="C341" s="257" t="s">
        <v>437</v>
      </c>
      <c r="D341" s="257" t="s">
        <v>212</v>
      </c>
      <c r="E341" s="258" t="s">
        <v>438</v>
      </c>
      <c r="F341" s="259" t="s">
        <v>439</v>
      </c>
      <c r="G341" s="260" t="s">
        <v>323</v>
      </c>
      <c r="H341" s="261">
        <v>8</v>
      </c>
      <c r="I341" s="262"/>
      <c r="J341" s="261">
        <f>ROUND(I341*H341,2)</f>
        <v>0</v>
      </c>
      <c r="K341" s="259" t="s">
        <v>296</v>
      </c>
      <c r="L341" s="263"/>
      <c r="M341" s="264" t="s">
        <v>19</v>
      </c>
      <c r="N341" s="265" t="s">
        <v>43</v>
      </c>
      <c r="O341" s="86"/>
      <c r="P341" s="214">
        <f>O341*H341</f>
        <v>0</v>
      </c>
      <c r="Q341" s="214">
        <v>0.111</v>
      </c>
      <c r="R341" s="214">
        <f>Q341*H341</f>
        <v>0.88800000000000001</v>
      </c>
      <c r="S341" s="214">
        <v>0</v>
      </c>
      <c r="T341" s="215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6" t="s">
        <v>199</v>
      </c>
      <c r="AT341" s="216" t="s">
        <v>212</v>
      </c>
      <c r="AU341" s="216" t="s">
        <v>82</v>
      </c>
      <c r="AY341" s="19" t="s">
        <v>129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9" t="s">
        <v>80</v>
      </c>
      <c r="BK341" s="217">
        <f>ROUND(I341*H341,2)</f>
        <v>0</v>
      </c>
      <c r="BL341" s="19" t="s">
        <v>136</v>
      </c>
      <c r="BM341" s="216" t="s">
        <v>440</v>
      </c>
    </row>
    <row r="342" s="2" customFormat="1">
      <c r="A342" s="40"/>
      <c r="B342" s="41"/>
      <c r="C342" s="42"/>
      <c r="D342" s="218" t="s">
        <v>138</v>
      </c>
      <c r="E342" s="42"/>
      <c r="F342" s="219" t="s">
        <v>439</v>
      </c>
      <c r="G342" s="42"/>
      <c r="H342" s="42"/>
      <c r="I342" s="220"/>
      <c r="J342" s="42"/>
      <c r="K342" s="42"/>
      <c r="L342" s="46"/>
      <c r="M342" s="221"/>
      <c r="N342" s="222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138</v>
      </c>
      <c r="AU342" s="19" t="s">
        <v>82</v>
      </c>
    </row>
    <row r="343" s="12" customFormat="1" ht="22.8" customHeight="1">
      <c r="A343" s="12"/>
      <c r="B343" s="190"/>
      <c r="C343" s="191"/>
      <c r="D343" s="192" t="s">
        <v>71</v>
      </c>
      <c r="E343" s="204" t="s">
        <v>179</v>
      </c>
      <c r="F343" s="204" t="s">
        <v>441</v>
      </c>
      <c r="G343" s="191"/>
      <c r="H343" s="191"/>
      <c r="I343" s="194"/>
      <c r="J343" s="205">
        <f>BK343</f>
        <v>0</v>
      </c>
      <c r="K343" s="191"/>
      <c r="L343" s="196"/>
      <c r="M343" s="197"/>
      <c r="N343" s="198"/>
      <c r="O343" s="198"/>
      <c r="P343" s="199">
        <f>SUM(P344:P364)</f>
        <v>0</v>
      </c>
      <c r="Q343" s="198"/>
      <c r="R343" s="199">
        <f>SUM(R344:R364)</f>
        <v>0</v>
      </c>
      <c r="S343" s="198"/>
      <c r="T343" s="200">
        <f>SUM(T344:T364)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1" t="s">
        <v>80</v>
      </c>
      <c r="AT343" s="202" t="s">
        <v>71</v>
      </c>
      <c r="AU343" s="202" t="s">
        <v>80</v>
      </c>
      <c r="AY343" s="201" t="s">
        <v>129</v>
      </c>
      <c r="BK343" s="203">
        <f>SUM(BK344:BK364)</f>
        <v>0</v>
      </c>
    </row>
    <row r="344" s="2" customFormat="1" ht="24.15" customHeight="1">
      <c r="A344" s="40"/>
      <c r="B344" s="41"/>
      <c r="C344" s="206" t="s">
        <v>442</v>
      </c>
      <c r="D344" s="206" t="s">
        <v>131</v>
      </c>
      <c r="E344" s="207" t="s">
        <v>443</v>
      </c>
      <c r="F344" s="208" t="s">
        <v>444</v>
      </c>
      <c r="G344" s="209" t="s">
        <v>202</v>
      </c>
      <c r="H344" s="210">
        <v>2780</v>
      </c>
      <c r="I344" s="211"/>
      <c r="J344" s="210">
        <f>ROUND(I344*H344,2)</f>
        <v>0</v>
      </c>
      <c r="K344" s="208" t="s">
        <v>135</v>
      </c>
      <c r="L344" s="46"/>
      <c r="M344" s="212" t="s">
        <v>19</v>
      </c>
      <c r="N344" s="213" t="s">
        <v>43</v>
      </c>
      <c r="O344" s="86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6" t="s">
        <v>136</v>
      </c>
      <c r="AT344" s="216" t="s">
        <v>131</v>
      </c>
      <c r="AU344" s="216" t="s">
        <v>82</v>
      </c>
      <c r="AY344" s="19" t="s">
        <v>129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9" t="s">
        <v>80</v>
      </c>
      <c r="BK344" s="217">
        <f>ROUND(I344*H344,2)</f>
        <v>0</v>
      </c>
      <c r="BL344" s="19" t="s">
        <v>136</v>
      </c>
      <c r="BM344" s="216" t="s">
        <v>445</v>
      </c>
    </row>
    <row r="345" s="2" customFormat="1">
      <c r="A345" s="40"/>
      <c r="B345" s="41"/>
      <c r="C345" s="42"/>
      <c r="D345" s="218" t="s">
        <v>138</v>
      </c>
      <c r="E345" s="42"/>
      <c r="F345" s="219" t="s">
        <v>446</v>
      </c>
      <c r="G345" s="42"/>
      <c r="H345" s="42"/>
      <c r="I345" s="220"/>
      <c r="J345" s="42"/>
      <c r="K345" s="42"/>
      <c r="L345" s="46"/>
      <c r="M345" s="221"/>
      <c r="N345" s="22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138</v>
      </c>
      <c r="AU345" s="19" t="s">
        <v>82</v>
      </c>
    </row>
    <row r="346" s="2" customFormat="1">
      <c r="A346" s="40"/>
      <c r="B346" s="41"/>
      <c r="C346" s="42"/>
      <c r="D346" s="223" t="s">
        <v>140</v>
      </c>
      <c r="E346" s="42"/>
      <c r="F346" s="224" t="s">
        <v>447</v>
      </c>
      <c r="G346" s="42"/>
      <c r="H346" s="42"/>
      <c r="I346" s="220"/>
      <c r="J346" s="42"/>
      <c r="K346" s="42"/>
      <c r="L346" s="46"/>
      <c r="M346" s="221"/>
      <c r="N346" s="222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140</v>
      </c>
      <c r="AU346" s="19" t="s">
        <v>82</v>
      </c>
    </row>
    <row r="347" s="13" customFormat="1">
      <c r="A347" s="13"/>
      <c r="B347" s="225"/>
      <c r="C347" s="226"/>
      <c r="D347" s="218" t="s">
        <v>142</v>
      </c>
      <c r="E347" s="227" t="s">
        <v>19</v>
      </c>
      <c r="F347" s="228" t="s">
        <v>448</v>
      </c>
      <c r="G347" s="226"/>
      <c r="H347" s="227" t="s">
        <v>19</v>
      </c>
      <c r="I347" s="229"/>
      <c r="J347" s="226"/>
      <c r="K347" s="226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142</v>
      </c>
      <c r="AU347" s="234" t="s">
        <v>82</v>
      </c>
      <c r="AV347" s="13" t="s">
        <v>80</v>
      </c>
      <c r="AW347" s="13" t="s">
        <v>34</v>
      </c>
      <c r="AX347" s="13" t="s">
        <v>72</v>
      </c>
      <c r="AY347" s="234" t="s">
        <v>129</v>
      </c>
    </row>
    <row r="348" s="13" customFormat="1">
      <c r="A348" s="13"/>
      <c r="B348" s="225"/>
      <c r="C348" s="226"/>
      <c r="D348" s="218" t="s">
        <v>142</v>
      </c>
      <c r="E348" s="227" t="s">
        <v>19</v>
      </c>
      <c r="F348" s="228" t="s">
        <v>143</v>
      </c>
      <c r="G348" s="226"/>
      <c r="H348" s="227" t="s">
        <v>19</v>
      </c>
      <c r="I348" s="229"/>
      <c r="J348" s="226"/>
      <c r="K348" s="226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142</v>
      </c>
      <c r="AU348" s="234" t="s">
        <v>82</v>
      </c>
      <c r="AV348" s="13" t="s">
        <v>80</v>
      </c>
      <c r="AW348" s="13" t="s">
        <v>34</v>
      </c>
      <c r="AX348" s="13" t="s">
        <v>72</v>
      </c>
      <c r="AY348" s="234" t="s">
        <v>129</v>
      </c>
    </row>
    <row r="349" s="14" customFormat="1">
      <c r="A349" s="14"/>
      <c r="B349" s="235"/>
      <c r="C349" s="236"/>
      <c r="D349" s="218" t="s">
        <v>142</v>
      </c>
      <c r="E349" s="237" t="s">
        <v>19</v>
      </c>
      <c r="F349" s="238" t="s">
        <v>449</v>
      </c>
      <c r="G349" s="236"/>
      <c r="H349" s="239">
        <v>740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142</v>
      </c>
      <c r="AU349" s="245" t="s">
        <v>82</v>
      </c>
      <c r="AV349" s="14" t="s">
        <v>82</v>
      </c>
      <c r="AW349" s="14" t="s">
        <v>34</v>
      </c>
      <c r="AX349" s="14" t="s">
        <v>72</v>
      </c>
      <c r="AY349" s="245" t="s">
        <v>129</v>
      </c>
    </row>
    <row r="350" s="13" customFormat="1">
      <c r="A350" s="13"/>
      <c r="B350" s="225"/>
      <c r="C350" s="226"/>
      <c r="D350" s="218" t="s">
        <v>142</v>
      </c>
      <c r="E350" s="227" t="s">
        <v>19</v>
      </c>
      <c r="F350" s="228" t="s">
        <v>145</v>
      </c>
      <c r="G350" s="226"/>
      <c r="H350" s="227" t="s">
        <v>19</v>
      </c>
      <c r="I350" s="229"/>
      <c r="J350" s="226"/>
      <c r="K350" s="226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142</v>
      </c>
      <c r="AU350" s="234" t="s">
        <v>82</v>
      </c>
      <c r="AV350" s="13" t="s">
        <v>80</v>
      </c>
      <c r="AW350" s="13" t="s">
        <v>34</v>
      </c>
      <c r="AX350" s="13" t="s">
        <v>72</v>
      </c>
      <c r="AY350" s="234" t="s">
        <v>129</v>
      </c>
    </row>
    <row r="351" s="14" customFormat="1">
      <c r="A351" s="14"/>
      <c r="B351" s="235"/>
      <c r="C351" s="236"/>
      <c r="D351" s="218" t="s">
        <v>142</v>
      </c>
      <c r="E351" s="237" t="s">
        <v>19</v>
      </c>
      <c r="F351" s="238" t="s">
        <v>257</v>
      </c>
      <c r="G351" s="236"/>
      <c r="H351" s="239">
        <v>490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142</v>
      </c>
      <c r="AU351" s="245" t="s">
        <v>82</v>
      </c>
      <c r="AV351" s="14" t="s">
        <v>82</v>
      </c>
      <c r="AW351" s="14" t="s">
        <v>34</v>
      </c>
      <c r="AX351" s="14" t="s">
        <v>72</v>
      </c>
      <c r="AY351" s="245" t="s">
        <v>129</v>
      </c>
    </row>
    <row r="352" s="13" customFormat="1">
      <c r="A352" s="13"/>
      <c r="B352" s="225"/>
      <c r="C352" s="226"/>
      <c r="D352" s="218" t="s">
        <v>142</v>
      </c>
      <c r="E352" s="227" t="s">
        <v>19</v>
      </c>
      <c r="F352" s="228" t="s">
        <v>151</v>
      </c>
      <c r="G352" s="226"/>
      <c r="H352" s="227" t="s">
        <v>19</v>
      </c>
      <c r="I352" s="229"/>
      <c r="J352" s="226"/>
      <c r="K352" s="226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142</v>
      </c>
      <c r="AU352" s="234" t="s">
        <v>82</v>
      </c>
      <c r="AV352" s="13" t="s">
        <v>80</v>
      </c>
      <c r="AW352" s="13" t="s">
        <v>34</v>
      </c>
      <c r="AX352" s="13" t="s">
        <v>72</v>
      </c>
      <c r="AY352" s="234" t="s">
        <v>129</v>
      </c>
    </row>
    <row r="353" s="14" customFormat="1">
      <c r="A353" s="14"/>
      <c r="B353" s="235"/>
      <c r="C353" s="236"/>
      <c r="D353" s="218" t="s">
        <v>142</v>
      </c>
      <c r="E353" s="237" t="s">
        <v>19</v>
      </c>
      <c r="F353" s="238" t="s">
        <v>450</v>
      </c>
      <c r="G353" s="236"/>
      <c r="H353" s="239">
        <v>1550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142</v>
      </c>
      <c r="AU353" s="245" t="s">
        <v>82</v>
      </c>
      <c r="AV353" s="14" t="s">
        <v>82</v>
      </c>
      <c r="AW353" s="14" t="s">
        <v>34</v>
      </c>
      <c r="AX353" s="14" t="s">
        <v>72</v>
      </c>
      <c r="AY353" s="245" t="s">
        <v>129</v>
      </c>
    </row>
    <row r="354" s="15" customFormat="1">
      <c r="A354" s="15"/>
      <c r="B354" s="246"/>
      <c r="C354" s="247"/>
      <c r="D354" s="218" t="s">
        <v>142</v>
      </c>
      <c r="E354" s="248" t="s">
        <v>19</v>
      </c>
      <c r="F354" s="249" t="s">
        <v>153</v>
      </c>
      <c r="G354" s="247"/>
      <c r="H354" s="250">
        <v>2780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6" t="s">
        <v>142</v>
      </c>
      <c r="AU354" s="256" t="s">
        <v>82</v>
      </c>
      <c r="AV354" s="15" t="s">
        <v>136</v>
      </c>
      <c r="AW354" s="15" t="s">
        <v>34</v>
      </c>
      <c r="AX354" s="15" t="s">
        <v>80</v>
      </c>
      <c r="AY354" s="256" t="s">
        <v>129</v>
      </c>
    </row>
    <row r="355" s="2" customFormat="1" ht="16.5" customHeight="1">
      <c r="A355" s="40"/>
      <c r="B355" s="41"/>
      <c r="C355" s="206" t="s">
        <v>451</v>
      </c>
      <c r="D355" s="206" t="s">
        <v>131</v>
      </c>
      <c r="E355" s="207" t="s">
        <v>452</v>
      </c>
      <c r="F355" s="208" t="s">
        <v>453</v>
      </c>
      <c r="G355" s="209" t="s">
        <v>202</v>
      </c>
      <c r="H355" s="210">
        <v>40</v>
      </c>
      <c r="I355" s="211"/>
      <c r="J355" s="210">
        <f>ROUND(I355*H355,2)</f>
        <v>0</v>
      </c>
      <c r="K355" s="208" t="s">
        <v>296</v>
      </c>
      <c r="L355" s="46"/>
      <c r="M355" s="212" t="s">
        <v>19</v>
      </c>
      <c r="N355" s="213" t="s">
        <v>43</v>
      </c>
      <c r="O355" s="86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6" t="s">
        <v>136</v>
      </c>
      <c r="AT355" s="216" t="s">
        <v>131</v>
      </c>
      <c r="AU355" s="216" t="s">
        <v>82</v>
      </c>
      <c r="AY355" s="19" t="s">
        <v>129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9" t="s">
        <v>80</v>
      </c>
      <c r="BK355" s="217">
        <f>ROUND(I355*H355,2)</f>
        <v>0</v>
      </c>
      <c r="BL355" s="19" t="s">
        <v>136</v>
      </c>
      <c r="BM355" s="216" t="s">
        <v>454</v>
      </c>
    </row>
    <row r="356" s="2" customFormat="1">
      <c r="A356" s="40"/>
      <c r="B356" s="41"/>
      <c r="C356" s="42"/>
      <c r="D356" s="218" t="s">
        <v>138</v>
      </c>
      <c r="E356" s="42"/>
      <c r="F356" s="219" t="s">
        <v>455</v>
      </c>
      <c r="G356" s="42"/>
      <c r="H356" s="42"/>
      <c r="I356" s="220"/>
      <c r="J356" s="42"/>
      <c r="K356" s="42"/>
      <c r="L356" s="46"/>
      <c r="M356" s="221"/>
      <c r="N356" s="222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138</v>
      </c>
      <c r="AU356" s="19" t="s">
        <v>82</v>
      </c>
    </row>
    <row r="357" s="13" customFormat="1">
      <c r="A357" s="13"/>
      <c r="B357" s="225"/>
      <c r="C357" s="226"/>
      <c r="D357" s="218" t="s">
        <v>142</v>
      </c>
      <c r="E357" s="227" t="s">
        <v>19</v>
      </c>
      <c r="F357" s="228" t="s">
        <v>456</v>
      </c>
      <c r="G357" s="226"/>
      <c r="H357" s="227" t="s">
        <v>19</v>
      </c>
      <c r="I357" s="229"/>
      <c r="J357" s="226"/>
      <c r="K357" s="226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142</v>
      </c>
      <c r="AU357" s="234" t="s">
        <v>82</v>
      </c>
      <c r="AV357" s="13" t="s">
        <v>80</v>
      </c>
      <c r="AW357" s="13" t="s">
        <v>34</v>
      </c>
      <c r="AX357" s="13" t="s">
        <v>72</v>
      </c>
      <c r="AY357" s="234" t="s">
        <v>129</v>
      </c>
    </row>
    <row r="358" s="14" customFormat="1">
      <c r="A358" s="14"/>
      <c r="B358" s="235"/>
      <c r="C358" s="236"/>
      <c r="D358" s="218" t="s">
        <v>142</v>
      </c>
      <c r="E358" s="237" t="s">
        <v>19</v>
      </c>
      <c r="F358" s="238" t="s">
        <v>457</v>
      </c>
      <c r="G358" s="236"/>
      <c r="H358" s="239">
        <v>40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142</v>
      </c>
      <c r="AU358" s="245" t="s">
        <v>82</v>
      </c>
      <c r="AV358" s="14" t="s">
        <v>82</v>
      </c>
      <c r="AW358" s="14" t="s">
        <v>34</v>
      </c>
      <c r="AX358" s="14" t="s">
        <v>72</v>
      </c>
      <c r="AY358" s="245" t="s">
        <v>129</v>
      </c>
    </row>
    <row r="359" s="15" customFormat="1">
      <c r="A359" s="15"/>
      <c r="B359" s="246"/>
      <c r="C359" s="247"/>
      <c r="D359" s="218" t="s">
        <v>142</v>
      </c>
      <c r="E359" s="248" t="s">
        <v>19</v>
      </c>
      <c r="F359" s="249" t="s">
        <v>153</v>
      </c>
      <c r="G359" s="247"/>
      <c r="H359" s="250">
        <v>40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6" t="s">
        <v>142</v>
      </c>
      <c r="AU359" s="256" t="s">
        <v>82</v>
      </c>
      <c r="AV359" s="15" t="s">
        <v>136</v>
      </c>
      <c r="AW359" s="15" t="s">
        <v>34</v>
      </c>
      <c r="AX359" s="15" t="s">
        <v>80</v>
      </c>
      <c r="AY359" s="256" t="s">
        <v>129</v>
      </c>
    </row>
    <row r="360" s="2" customFormat="1" ht="16.5" customHeight="1">
      <c r="A360" s="40"/>
      <c r="B360" s="41"/>
      <c r="C360" s="206" t="s">
        <v>458</v>
      </c>
      <c r="D360" s="206" t="s">
        <v>131</v>
      </c>
      <c r="E360" s="207" t="s">
        <v>459</v>
      </c>
      <c r="F360" s="208" t="s">
        <v>460</v>
      </c>
      <c r="G360" s="209" t="s">
        <v>202</v>
      </c>
      <c r="H360" s="210">
        <v>40</v>
      </c>
      <c r="I360" s="211"/>
      <c r="J360" s="210">
        <f>ROUND(I360*H360,2)</f>
        <v>0</v>
      </c>
      <c r="K360" s="208" t="s">
        <v>296</v>
      </c>
      <c r="L360" s="46"/>
      <c r="M360" s="212" t="s">
        <v>19</v>
      </c>
      <c r="N360" s="213" t="s">
        <v>43</v>
      </c>
      <c r="O360" s="86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6" t="s">
        <v>136</v>
      </c>
      <c r="AT360" s="216" t="s">
        <v>131</v>
      </c>
      <c r="AU360" s="216" t="s">
        <v>82</v>
      </c>
      <c r="AY360" s="19" t="s">
        <v>129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9" t="s">
        <v>80</v>
      </c>
      <c r="BK360" s="217">
        <f>ROUND(I360*H360,2)</f>
        <v>0</v>
      </c>
      <c r="BL360" s="19" t="s">
        <v>136</v>
      </c>
      <c r="BM360" s="216" t="s">
        <v>461</v>
      </c>
    </row>
    <row r="361" s="2" customFormat="1">
      <c r="A361" s="40"/>
      <c r="B361" s="41"/>
      <c r="C361" s="42"/>
      <c r="D361" s="218" t="s">
        <v>138</v>
      </c>
      <c r="E361" s="42"/>
      <c r="F361" s="219" t="s">
        <v>462</v>
      </c>
      <c r="G361" s="42"/>
      <c r="H361" s="42"/>
      <c r="I361" s="220"/>
      <c r="J361" s="42"/>
      <c r="K361" s="42"/>
      <c r="L361" s="46"/>
      <c r="M361" s="221"/>
      <c r="N361" s="222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138</v>
      </c>
      <c r="AU361" s="19" t="s">
        <v>82</v>
      </c>
    </row>
    <row r="362" s="13" customFormat="1">
      <c r="A362" s="13"/>
      <c r="B362" s="225"/>
      <c r="C362" s="226"/>
      <c r="D362" s="218" t="s">
        <v>142</v>
      </c>
      <c r="E362" s="227" t="s">
        <v>19</v>
      </c>
      <c r="F362" s="228" t="s">
        <v>456</v>
      </c>
      <c r="G362" s="226"/>
      <c r="H362" s="227" t="s">
        <v>19</v>
      </c>
      <c r="I362" s="229"/>
      <c r="J362" s="226"/>
      <c r="K362" s="226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142</v>
      </c>
      <c r="AU362" s="234" t="s">
        <v>82</v>
      </c>
      <c r="AV362" s="13" t="s">
        <v>80</v>
      </c>
      <c r="AW362" s="13" t="s">
        <v>34</v>
      </c>
      <c r="AX362" s="13" t="s">
        <v>72</v>
      </c>
      <c r="AY362" s="234" t="s">
        <v>129</v>
      </c>
    </row>
    <row r="363" s="14" customFormat="1">
      <c r="A363" s="14"/>
      <c r="B363" s="235"/>
      <c r="C363" s="236"/>
      <c r="D363" s="218" t="s">
        <v>142</v>
      </c>
      <c r="E363" s="237" t="s">
        <v>19</v>
      </c>
      <c r="F363" s="238" t="s">
        <v>457</v>
      </c>
      <c r="G363" s="236"/>
      <c r="H363" s="239">
        <v>40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142</v>
      </c>
      <c r="AU363" s="245" t="s">
        <v>82</v>
      </c>
      <c r="AV363" s="14" t="s">
        <v>82</v>
      </c>
      <c r="AW363" s="14" t="s">
        <v>34</v>
      </c>
      <c r="AX363" s="14" t="s">
        <v>72</v>
      </c>
      <c r="AY363" s="245" t="s">
        <v>129</v>
      </c>
    </row>
    <row r="364" s="15" customFormat="1">
      <c r="A364" s="15"/>
      <c r="B364" s="246"/>
      <c r="C364" s="247"/>
      <c r="D364" s="218" t="s">
        <v>142</v>
      </c>
      <c r="E364" s="248" t="s">
        <v>19</v>
      </c>
      <c r="F364" s="249" t="s">
        <v>153</v>
      </c>
      <c r="G364" s="247"/>
      <c r="H364" s="250">
        <v>40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6" t="s">
        <v>142</v>
      </c>
      <c r="AU364" s="256" t="s">
        <v>82</v>
      </c>
      <c r="AV364" s="15" t="s">
        <v>136</v>
      </c>
      <c r="AW364" s="15" t="s">
        <v>34</v>
      </c>
      <c r="AX364" s="15" t="s">
        <v>80</v>
      </c>
      <c r="AY364" s="256" t="s">
        <v>129</v>
      </c>
    </row>
    <row r="365" s="12" customFormat="1" ht="22.8" customHeight="1">
      <c r="A365" s="12"/>
      <c r="B365" s="190"/>
      <c r="C365" s="191"/>
      <c r="D365" s="192" t="s">
        <v>71</v>
      </c>
      <c r="E365" s="204" t="s">
        <v>463</v>
      </c>
      <c r="F365" s="204" t="s">
        <v>464</v>
      </c>
      <c r="G365" s="191"/>
      <c r="H365" s="191"/>
      <c r="I365" s="194"/>
      <c r="J365" s="205">
        <f>BK365</f>
        <v>0</v>
      </c>
      <c r="K365" s="191"/>
      <c r="L365" s="196"/>
      <c r="M365" s="197"/>
      <c r="N365" s="198"/>
      <c r="O365" s="198"/>
      <c r="P365" s="199">
        <f>SUM(P366:P450)</f>
        <v>0</v>
      </c>
      <c r="Q365" s="198"/>
      <c r="R365" s="199">
        <f>SUM(R366:R450)</f>
        <v>470.99950000000001</v>
      </c>
      <c r="S365" s="198"/>
      <c r="T365" s="200">
        <f>SUM(T366:T450)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1" t="s">
        <v>80</v>
      </c>
      <c r="AT365" s="202" t="s">
        <v>71</v>
      </c>
      <c r="AU365" s="202" t="s">
        <v>80</v>
      </c>
      <c r="AY365" s="201" t="s">
        <v>129</v>
      </c>
      <c r="BK365" s="203">
        <f>SUM(BK366:BK450)</f>
        <v>0</v>
      </c>
    </row>
    <row r="366" s="2" customFormat="1" ht="24.15" customHeight="1">
      <c r="A366" s="40"/>
      <c r="B366" s="41"/>
      <c r="C366" s="206" t="s">
        <v>465</v>
      </c>
      <c r="D366" s="206" t="s">
        <v>131</v>
      </c>
      <c r="E366" s="207" t="s">
        <v>466</v>
      </c>
      <c r="F366" s="208" t="s">
        <v>467</v>
      </c>
      <c r="G366" s="209" t="s">
        <v>202</v>
      </c>
      <c r="H366" s="210">
        <v>1472</v>
      </c>
      <c r="I366" s="211"/>
      <c r="J366" s="210">
        <f>ROUND(I366*H366,2)</f>
        <v>0</v>
      </c>
      <c r="K366" s="208" t="s">
        <v>135</v>
      </c>
      <c r="L366" s="46"/>
      <c r="M366" s="212" t="s">
        <v>19</v>
      </c>
      <c r="N366" s="213" t="s">
        <v>43</v>
      </c>
      <c r="O366" s="86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6" t="s">
        <v>136</v>
      </c>
      <c r="AT366" s="216" t="s">
        <v>131</v>
      </c>
      <c r="AU366" s="216" t="s">
        <v>82</v>
      </c>
      <c r="AY366" s="19" t="s">
        <v>129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9" t="s">
        <v>80</v>
      </c>
      <c r="BK366" s="217">
        <f>ROUND(I366*H366,2)</f>
        <v>0</v>
      </c>
      <c r="BL366" s="19" t="s">
        <v>136</v>
      </c>
      <c r="BM366" s="216" t="s">
        <v>468</v>
      </c>
    </row>
    <row r="367" s="2" customFormat="1">
      <c r="A367" s="40"/>
      <c r="B367" s="41"/>
      <c r="C367" s="42"/>
      <c r="D367" s="218" t="s">
        <v>138</v>
      </c>
      <c r="E367" s="42"/>
      <c r="F367" s="219" t="s">
        <v>469</v>
      </c>
      <c r="G367" s="42"/>
      <c r="H367" s="42"/>
      <c r="I367" s="220"/>
      <c r="J367" s="42"/>
      <c r="K367" s="42"/>
      <c r="L367" s="46"/>
      <c r="M367" s="221"/>
      <c r="N367" s="222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138</v>
      </c>
      <c r="AU367" s="19" t="s">
        <v>82</v>
      </c>
    </row>
    <row r="368" s="2" customFormat="1">
      <c r="A368" s="40"/>
      <c r="B368" s="41"/>
      <c r="C368" s="42"/>
      <c r="D368" s="223" t="s">
        <v>140</v>
      </c>
      <c r="E368" s="42"/>
      <c r="F368" s="224" t="s">
        <v>470</v>
      </c>
      <c r="G368" s="42"/>
      <c r="H368" s="42"/>
      <c r="I368" s="220"/>
      <c r="J368" s="42"/>
      <c r="K368" s="42"/>
      <c r="L368" s="46"/>
      <c r="M368" s="221"/>
      <c r="N368" s="222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140</v>
      </c>
      <c r="AU368" s="19" t="s">
        <v>82</v>
      </c>
    </row>
    <row r="369" s="13" customFormat="1">
      <c r="A369" s="13"/>
      <c r="B369" s="225"/>
      <c r="C369" s="226"/>
      <c r="D369" s="218" t="s">
        <v>142</v>
      </c>
      <c r="E369" s="227" t="s">
        <v>19</v>
      </c>
      <c r="F369" s="228" t="s">
        <v>151</v>
      </c>
      <c r="G369" s="226"/>
      <c r="H369" s="227" t="s">
        <v>19</v>
      </c>
      <c r="I369" s="229"/>
      <c r="J369" s="226"/>
      <c r="K369" s="226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142</v>
      </c>
      <c r="AU369" s="234" t="s">
        <v>82</v>
      </c>
      <c r="AV369" s="13" t="s">
        <v>80</v>
      </c>
      <c r="AW369" s="13" t="s">
        <v>34</v>
      </c>
      <c r="AX369" s="13" t="s">
        <v>72</v>
      </c>
      <c r="AY369" s="234" t="s">
        <v>129</v>
      </c>
    </row>
    <row r="370" s="14" customFormat="1">
      <c r="A370" s="14"/>
      <c r="B370" s="235"/>
      <c r="C370" s="236"/>
      <c r="D370" s="218" t="s">
        <v>142</v>
      </c>
      <c r="E370" s="237" t="s">
        <v>19</v>
      </c>
      <c r="F370" s="238" t="s">
        <v>260</v>
      </c>
      <c r="G370" s="236"/>
      <c r="H370" s="239">
        <v>1472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142</v>
      </c>
      <c r="AU370" s="245" t="s">
        <v>82</v>
      </c>
      <c r="AV370" s="14" t="s">
        <v>82</v>
      </c>
      <c r="AW370" s="14" t="s">
        <v>34</v>
      </c>
      <c r="AX370" s="14" t="s">
        <v>72</v>
      </c>
      <c r="AY370" s="245" t="s">
        <v>129</v>
      </c>
    </row>
    <row r="371" s="15" customFormat="1">
      <c r="A371" s="15"/>
      <c r="B371" s="246"/>
      <c r="C371" s="247"/>
      <c r="D371" s="218" t="s">
        <v>142</v>
      </c>
      <c r="E371" s="248" t="s">
        <v>19</v>
      </c>
      <c r="F371" s="249" t="s">
        <v>153</v>
      </c>
      <c r="G371" s="247"/>
      <c r="H371" s="250">
        <v>1472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6" t="s">
        <v>142</v>
      </c>
      <c r="AU371" s="256" t="s">
        <v>82</v>
      </c>
      <c r="AV371" s="15" t="s">
        <v>136</v>
      </c>
      <c r="AW371" s="15" t="s">
        <v>34</v>
      </c>
      <c r="AX371" s="15" t="s">
        <v>80</v>
      </c>
      <c r="AY371" s="256" t="s">
        <v>129</v>
      </c>
    </row>
    <row r="372" s="2" customFormat="1" ht="24.15" customHeight="1">
      <c r="A372" s="40"/>
      <c r="B372" s="41"/>
      <c r="C372" s="206" t="s">
        <v>471</v>
      </c>
      <c r="D372" s="206" t="s">
        <v>131</v>
      </c>
      <c r="E372" s="207" t="s">
        <v>472</v>
      </c>
      <c r="F372" s="208" t="s">
        <v>473</v>
      </c>
      <c r="G372" s="209" t="s">
        <v>202</v>
      </c>
      <c r="H372" s="210">
        <v>1472</v>
      </c>
      <c r="I372" s="211"/>
      <c r="J372" s="210">
        <f>ROUND(I372*H372,2)</f>
        <v>0</v>
      </c>
      <c r="K372" s="208" t="s">
        <v>296</v>
      </c>
      <c r="L372" s="46"/>
      <c r="M372" s="212" t="s">
        <v>19</v>
      </c>
      <c r="N372" s="213" t="s">
        <v>43</v>
      </c>
      <c r="O372" s="86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6" t="s">
        <v>136</v>
      </c>
      <c r="AT372" s="216" t="s">
        <v>131</v>
      </c>
      <c r="AU372" s="216" t="s">
        <v>82</v>
      </c>
      <c r="AY372" s="19" t="s">
        <v>129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9" t="s">
        <v>80</v>
      </c>
      <c r="BK372" s="217">
        <f>ROUND(I372*H372,2)</f>
        <v>0</v>
      </c>
      <c r="BL372" s="19" t="s">
        <v>136</v>
      </c>
      <c r="BM372" s="216" t="s">
        <v>474</v>
      </c>
    </row>
    <row r="373" s="2" customFormat="1">
      <c r="A373" s="40"/>
      <c r="B373" s="41"/>
      <c r="C373" s="42"/>
      <c r="D373" s="218" t="s">
        <v>138</v>
      </c>
      <c r="E373" s="42"/>
      <c r="F373" s="219" t="s">
        <v>473</v>
      </c>
      <c r="G373" s="42"/>
      <c r="H373" s="42"/>
      <c r="I373" s="220"/>
      <c r="J373" s="42"/>
      <c r="K373" s="42"/>
      <c r="L373" s="46"/>
      <c r="M373" s="221"/>
      <c r="N373" s="22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138</v>
      </c>
      <c r="AU373" s="19" t="s">
        <v>82</v>
      </c>
    </row>
    <row r="374" s="13" customFormat="1">
      <c r="A374" s="13"/>
      <c r="B374" s="225"/>
      <c r="C374" s="226"/>
      <c r="D374" s="218" t="s">
        <v>142</v>
      </c>
      <c r="E374" s="227" t="s">
        <v>19</v>
      </c>
      <c r="F374" s="228" t="s">
        <v>151</v>
      </c>
      <c r="G374" s="226"/>
      <c r="H374" s="227" t="s">
        <v>19</v>
      </c>
      <c r="I374" s="229"/>
      <c r="J374" s="226"/>
      <c r="K374" s="226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142</v>
      </c>
      <c r="AU374" s="234" t="s">
        <v>82</v>
      </c>
      <c r="AV374" s="13" t="s">
        <v>80</v>
      </c>
      <c r="AW374" s="13" t="s">
        <v>34</v>
      </c>
      <c r="AX374" s="13" t="s">
        <v>72</v>
      </c>
      <c r="AY374" s="234" t="s">
        <v>129</v>
      </c>
    </row>
    <row r="375" s="14" customFormat="1">
      <c r="A375" s="14"/>
      <c r="B375" s="235"/>
      <c r="C375" s="236"/>
      <c r="D375" s="218" t="s">
        <v>142</v>
      </c>
      <c r="E375" s="237" t="s">
        <v>19</v>
      </c>
      <c r="F375" s="238" t="s">
        <v>260</v>
      </c>
      <c r="G375" s="236"/>
      <c r="H375" s="239">
        <v>1472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142</v>
      </c>
      <c r="AU375" s="245" t="s">
        <v>82</v>
      </c>
      <c r="AV375" s="14" t="s">
        <v>82</v>
      </c>
      <c r="AW375" s="14" t="s">
        <v>34</v>
      </c>
      <c r="AX375" s="14" t="s">
        <v>72</v>
      </c>
      <c r="AY375" s="245" t="s">
        <v>129</v>
      </c>
    </row>
    <row r="376" s="15" customFormat="1">
      <c r="A376" s="15"/>
      <c r="B376" s="246"/>
      <c r="C376" s="247"/>
      <c r="D376" s="218" t="s">
        <v>142</v>
      </c>
      <c r="E376" s="248" t="s">
        <v>19</v>
      </c>
      <c r="F376" s="249" t="s">
        <v>153</v>
      </c>
      <c r="G376" s="247"/>
      <c r="H376" s="250">
        <v>1472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6" t="s">
        <v>142</v>
      </c>
      <c r="AU376" s="256" t="s">
        <v>82</v>
      </c>
      <c r="AV376" s="15" t="s">
        <v>136</v>
      </c>
      <c r="AW376" s="15" t="s">
        <v>34</v>
      </c>
      <c r="AX376" s="15" t="s">
        <v>80</v>
      </c>
      <c r="AY376" s="256" t="s">
        <v>129</v>
      </c>
    </row>
    <row r="377" s="2" customFormat="1" ht="24.15" customHeight="1">
      <c r="A377" s="40"/>
      <c r="B377" s="41"/>
      <c r="C377" s="206" t="s">
        <v>475</v>
      </c>
      <c r="D377" s="206" t="s">
        <v>131</v>
      </c>
      <c r="E377" s="207" t="s">
        <v>476</v>
      </c>
      <c r="F377" s="208" t="s">
        <v>477</v>
      </c>
      <c r="G377" s="209" t="s">
        <v>202</v>
      </c>
      <c r="H377" s="210">
        <v>1472</v>
      </c>
      <c r="I377" s="211"/>
      <c r="J377" s="210">
        <f>ROUND(I377*H377,2)</f>
        <v>0</v>
      </c>
      <c r="K377" s="208" t="s">
        <v>296</v>
      </c>
      <c r="L377" s="46"/>
      <c r="M377" s="212" t="s">
        <v>19</v>
      </c>
      <c r="N377" s="213" t="s">
        <v>43</v>
      </c>
      <c r="O377" s="86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6" t="s">
        <v>136</v>
      </c>
      <c r="AT377" s="216" t="s">
        <v>131</v>
      </c>
      <c r="AU377" s="216" t="s">
        <v>82</v>
      </c>
      <c r="AY377" s="19" t="s">
        <v>129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9" t="s">
        <v>80</v>
      </c>
      <c r="BK377" s="217">
        <f>ROUND(I377*H377,2)</f>
        <v>0</v>
      </c>
      <c r="BL377" s="19" t="s">
        <v>136</v>
      </c>
      <c r="BM377" s="216" t="s">
        <v>478</v>
      </c>
    </row>
    <row r="378" s="2" customFormat="1">
      <c r="A378" s="40"/>
      <c r="B378" s="41"/>
      <c r="C378" s="42"/>
      <c r="D378" s="218" t="s">
        <v>138</v>
      </c>
      <c r="E378" s="42"/>
      <c r="F378" s="219" t="s">
        <v>479</v>
      </c>
      <c r="G378" s="42"/>
      <c r="H378" s="42"/>
      <c r="I378" s="220"/>
      <c r="J378" s="42"/>
      <c r="K378" s="42"/>
      <c r="L378" s="46"/>
      <c r="M378" s="221"/>
      <c r="N378" s="222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138</v>
      </c>
      <c r="AU378" s="19" t="s">
        <v>82</v>
      </c>
    </row>
    <row r="379" s="13" customFormat="1">
      <c r="A379" s="13"/>
      <c r="B379" s="225"/>
      <c r="C379" s="226"/>
      <c r="D379" s="218" t="s">
        <v>142</v>
      </c>
      <c r="E379" s="227" t="s">
        <v>19</v>
      </c>
      <c r="F379" s="228" t="s">
        <v>151</v>
      </c>
      <c r="G379" s="226"/>
      <c r="H379" s="227" t="s">
        <v>19</v>
      </c>
      <c r="I379" s="229"/>
      <c r="J379" s="226"/>
      <c r="K379" s="226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142</v>
      </c>
      <c r="AU379" s="234" t="s">
        <v>82</v>
      </c>
      <c r="AV379" s="13" t="s">
        <v>80</v>
      </c>
      <c r="AW379" s="13" t="s">
        <v>34</v>
      </c>
      <c r="AX379" s="13" t="s">
        <v>72</v>
      </c>
      <c r="AY379" s="234" t="s">
        <v>129</v>
      </c>
    </row>
    <row r="380" s="14" customFormat="1">
      <c r="A380" s="14"/>
      <c r="B380" s="235"/>
      <c r="C380" s="236"/>
      <c r="D380" s="218" t="s">
        <v>142</v>
      </c>
      <c r="E380" s="237" t="s">
        <v>19</v>
      </c>
      <c r="F380" s="238" t="s">
        <v>260</v>
      </c>
      <c r="G380" s="236"/>
      <c r="H380" s="239">
        <v>1472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142</v>
      </c>
      <c r="AU380" s="245" t="s">
        <v>82</v>
      </c>
      <c r="AV380" s="14" t="s">
        <v>82</v>
      </c>
      <c r="AW380" s="14" t="s">
        <v>34</v>
      </c>
      <c r="AX380" s="14" t="s">
        <v>72</v>
      </c>
      <c r="AY380" s="245" t="s">
        <v>129</v>
      </c>
    </row>
    <row r="381" s="15" customFormat="1">
      <c r="A381" s="15"/>
      <c r="B381" s="246"/>
      <c r="C381" s="247"/>
      <c r="D381" s="218" t="s">
        <v>142</v>
      </c>
      <c r="E381" s="248" t="s">
        <v>19</v>
      </c>
      <c r="F381" s="249" t="s">
        <v>153</v>
      </c>
      <c r="G381" s="247"/>
      <c r="H381" s="250">
        <v>1472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6" t="s">
        <v>142</v>
      </c>
      <c r="AU381" s="256" t="s">
        <v>82</v>
      </c>
      <c r="AV381" s="15" t="s">
        <v>136</v>
      </c>
      <c r="AW381" s="15" t="s">
        <v>34</v>
      </c>
      <c r="AX381" s="15" t="s">
        <v>80</v>
      </c>
      <c r="AY381" s="256" t="s">
        <v>129</v>
      </c>
    </row>
    <row r="382" s="2" customFormat="1" ht="24.15" customHeight="1">
      <c r="A382" s="40"/>
      <c r="B382" s="41"/>
      <c r="C382" s="206" t="s">
        <v>480</v>
      </c>
      <c r="D382" s="206" t="s">
        <v>131</v>
      </c>
      <c r="E382" s="207" t="s">
        <v>481</v>
      </c>
      <c r="F382" s="208" t="s">
        <v>482</v>
      </c>
      <c r="G382" s="209" t="s">
        <v>202</v>
      </c>
      <c r="H382" s="210">
        <v>1230</v>
      </c>
      <c r="I382" s="211"/>
      <c r="J382" s="210">
        <f>ROUND(I382*H382,2)</f>
        <v>0</v>
      </c>
      <c r="K382" s="208" t="s">
        <v>135</v>
      </c>
      <c r="L382" s="46"/>
      <c r="M382" s="212" t="s">
        <v>19</v>
      </c>
      <c r="N382" s="213" t="s">
        <v>43</v>
      </c>
      <c r="O382" s="86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6" t="s">
        <v>136</v>
      </c>
      <c r="AT382" s="216" t="s">
        <v>131</v>
      </c>
      <c r="AU382" s="216" t="s">
        <v>82</v>
      </c>
      <c r="AY382" s="19" t="s">
        <v>129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9" t="s">
        <v>80</v>
      </c>
      <c r="BK382" s="217">
        <f>ROUND(I382*H382,2)</f>
        <v>0</v>
      </c>
      <c r="BL382" s="19" t="s">
        <v>136</v>
      </c>
      <c r="BM382" s="216" t="s">
        <v>483</v>
      </c>
    </row>
    <row r="383" s="2" customFormat="1">
      <c r="A383" s="40"/>
      <c r="B383" s="41"/>
      <c r="C383" s="42"/>
      <c r="D383" s="218" t="s">
        <v>138</v>
      </c>
      <c r="E383" s="42"/>
      <c r="F383" s="219" t="s">
        <v>484</v>
      </c>
      <c r="G383" s="42"/>
      <c r="H383" s="42"/>
      <c r="I383" s="220"/>
      <c r="J383" s="42"/>
      <c r="K383" s="42"/>
      <c r="L383" s="46"/>
      <c r="M383" s="221"/>
      <c r="N383" s="222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138</v>
      </c>
      <c r="AU383" s="19" t="s">
        <v>82</v>
      </c>
    </row>
    <row r="384" s="2" customFormat="1">
      <c r="A384" s="40"/>
      <c r="B384" s="41"/>
      <c r="C384" s="42"/>
      <c r="D384" s="223" t="s">
        <v>140</v>
      </c>
      <c r="E384" s="42"/>
      <c r="F384" s="224" t="s">
        <v>485</v>
      </c>
      <c r="G384" s="42"/>
      <c r="H384" s="42"/>
      <c r="I384" s="220"/>
      <c r="J384" s="42"/>
      <c r="K384" s="42"/>
      <c r="L384" s="46"/>
      <c r="M384" s="221"/>
      <c r="N384" s="222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140</v>
      </c>
      <c r="AU384" s="19" t="s">
        <v>82</v>
      </c>
    </row>
    <row r="385" s="13" customFormat="1">
      <c r="A385" s="13"/>
      <c r="B385" s="225"/>
      <c r="C385" s="226"/>
      <c r="D385" s="218" t="s">
        <v>142</v>
      </c>
      <c r="E385" s="227" t="s">
        <v>19</v>
      </c>
      <c r="F385" s="228" t="s">
        <v>486</v>
      </c>
      <c r="G385" s="226"/>
      <c r="H385" s="227" t="s">
        <v>19</v>
      </c>
      <c r="I385" s="229"/>
      <c r="J385" s="226"/>
      <c r="K385" s="226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142</v>
      </c>
      <c r="AU385" s="234" t="s">
        <v>82</v>
      </c>
      <c r="AV385" s="13" t="s">
        <v>80</v>
      </c>
      <c r="AW385" s="13" t="s">
        <v>34</v>
      </c>
      <c r="AX385" s="13" t="s">
        <v>72</v>
      </c>
      <c r="AY385" s="234" t="s">
        <v>129</v>
      </c>
    </row>
    <row r="386" s="14" customFormat="1">
      <c r="A386" s="14"/>
      <c r="B386" s="235"/>
      <c r="C386" s="236"/>
      <c r="D386" s="218" t="s">
        <v>142</v>
      </c>
      <c r="E386" s="237" t="s">
        <v>19</v>
      </c>
      <c r="F386" s="238" t="s">
        <v>449</v>
      </c>
      <c r="G386" s="236"/>
      <c r="H386" s="239">
        <v>740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142</v>
      </c>
      <c r="AU386" s="245" t="s">
        <v>82</v>
      </c>
      <c r="AV386" s="14" t="s">
        <v>82</v>
      </c>
      <c r="AW386" s="14" t="s">
        <v>34</v>
      </c>
      <c r="AX386" s="14" t="s">
        <v>72</v>
      </c>
      <c r="AY386" s="245" t="s">
        <v>129</v>
      </c>
    </row>
    <row r="387" s="13" customFormat="1">
      <c r="A387" s="13"/>
      <c r="B387" s="225"/>
      <c r="C387" s="226"/>
      <c r="D387" s="218" t="s">
        <v>142</v>
      </c>
      <c r="E387" s="227" t="s">
        <v>19</v>
      </c>
      <c r="F387" s="228" t="s">
        <v>145</v>
      </c>
      <c r="G387" s="226"/>
      <c r="H387" s="227" t="s">
        <v>19</v>
      </c>
      <c r="I387" s="229"/>
      <c r="J387" s="226"/>
      <c r="K387" s="226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142</v>
      </c>
      <c r="AU387" s="234" t="s">
        <v>82</v>
      </c>
      <c r="AV387" s="13" t="s">
        <v>80</v>
      </c>
      <c r="AW387" s="13" t="s">
        <v>34</v>
      </c>
      <c r="AX387" s="13" t="s">
        <v>72</v>
      </c>
      <c r="AY387" s="234" t="s">
        <v>129</v>
      </c>
    </row>
    <row r="388" s="14" customFormat="1">
      <c r="A388" s="14"/>
      <c r="B388" s="235"/>
      <c r="C388" s="236"/>
      <c r="D388" s="218" t="s">
        <v>142</v>
      </c>
      <c r="E388" s="237" t="s">
        <v>19</v>
      </c>
      <c r="F388" s="238" t="s">
        <v>257</v>
      </c>
      <c r="G388" s="236"/>
      <c r="H388" s="239">
        <v>490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142</v>
      </c>
      <c r="AU388" s="245" t="s">
        <v>82</v>
      </c>
      <c r="AV388" s="14" t="s">
        <v>82</v>
      </c>
      <c r="AW388" s="14" t="s">
        <v>34</v>
      </c>
      <c r="AX388" s="14" t="s">
        <v>72</v>
      </c>
      <c r="AY388" s="245" t="s">
        <v>129</v>
      </c>
    </row>
    <row r="389" s="15" customFormat="1">
      <c r="A389" s="15"/>
      <c r="B389" s="246"/>
      <c r="C389" s="247"/>
      <c r="D389" s="218" t="s">
        <v>142</v>
      </c>
      <c r="E389" s="248" t="s">
        <v>19</v>
      </c>
      <c r="F389" s="249" t="s">
        <v>153</v>
      </c>
      <c r="G389" s="247"/>
      <c r="H389" s="250">
        <v>1230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6" t="s">
        <v>142</v>
      </c>
      <c r="AU389" s="256" t="s">
        <v>82</v>
      </c>
      <c r="AV389" s="15" t="s">
        <v>136</v>
      </c>
      <c r="AW389" s="15" t="s">
        <v>34</v>
      </c>
      <c r="AX389" s="15" t="s">
        <v>80</v>
      </c>
      <c r="AY389" s="256" t="s">
        <v>129</v>
      </c>
    </row>
    <row r="390" s="2" customFormat="1" ht="24.15" customHeight="1">
      <c r="A390" s="40"/>
      <c r="B390" s="41"/>
      <c r="C390" s="206" t="s">
        <v>487</v>
      </c>
      <c r="D390" s="206" t="s">
        <v>131</v>
      </c>
      <c r="E390" s="207" t="s">
        <v>488</v>
      </c>
      <c r="F390" s="208" t="s">
        <v>489</v>
      </c>
      <c r="G390" s="209" t="s">
        <v>202</v>
      </c>
      <c r="H390" s="210">
        <v>1230</v>
      </c>
      <c r="I390" s="211"/>
      <c r="J390" s="210">
        <f>ROUND(I390*H390,2)</f>
        <v>0</v>
      </c>
      <c r="K390" s="208" t="s">
        <v>135</v>
      </c>
      <c r="L390" s="46"/>
      <c r="M390" s="212" t="s">
        <v>19</v>
      </c>
      <c r="N390" s="213" t="s">
        <v>43</v>
      </c>
      <c r="O390" s="86"/>
      <c r="P390" s="214">
        <f>O390*H390</f>
        <v>0</v>
      </c>
      <c r="Q390" s="214">
        <v>0.37190000000000001</v>
      </c>
      <c r="R390" s="214">
        <f>Q390*H390</f>
        <v>457.43700000000001</v>
      </c>
      <c r="S390" s="214">
        <v>0</v>
      </c>
      <c r="T390" s="215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6" t="s">
        <v>136</v>
      </c>
      <c r="AT390" s="216" t="s">
        <v>131</v>
      </c>
      <c r="AU390" s="216" t="s">
        <v>82</v>
      </c>
      <c r="AY390" s="19" t="s">
        <v>129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9" t="s">
        <v>80</v>
      </c>
      <c r="BK390" s="217">
        <f>ROUND(I390*H390,2)</f>
        <v>0</v>
      </c>
      <c r="BL390" s="19" t="s">
        <v>136</v>
      </c>
      <c r="BM390" s="216" t="s">
        <v>490</v>
      </c>
    </row>
    <row r="391" s="2" customFormat="1">
      <c r="A391" s="40"/>
      <c r="B391" s="41"/>
      <c r="C391" s="42"/>
      <c r="D391" s="218" t="s">
        <v>138</v>
      </c>
      <c r="E391" s="42"/>
      <c r="F391" s="219" t="s">
        <v>491</v>
      </c>
      <c r="G391" s="42"/>
      <c r="H391" s="42"/>
      <c r="I391" s="220"/>
      <c r="J391" s="42"/>
      <c r="K391" s="42"/>
      <c r="L391" s="46"/>
      <c r="M391" s="221"/>
      <c r="N391" s="222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138</v>
      </c>
      <c r="AU391" s="19" t="s">
        <v>82</v>
      </c>
    </row>
    <row r="392" s="2" customFormat="1">
      <c r="A392" s="40"/>
      <c r="B392" s="41"/>
      <c r="C392" s="42"/>
      <c r="D392" s="223" t="s">
        <v>140</v>
      </c>
      <c r="E392" s="42"/>
      <c r="F392" s="224" t="s">
        <v>492</v>
      </c>
      <c r="G392" s="42"/>
      <c r="H392" s="42"/>
      <c r="I392" s="220"/>
      <c r="J392" s="42"/>
      <c r="K392" s="42"/>
      <c r="L392" s="46"/>
      <c r="M392" s="221"/>
      <c r="N392" s="222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140</v>
      </c>
      <c r="AU392" s="19" t="s">
        <v>82</v>
      </c>
    </row>
    <row r="393" s="13" customFormat="1">
      <c r="A393" s="13"/>
      <c r="B393" s="225"/>
      <c r="C393" s="226"/>
      <c r="D393" s="218" t="s">
        <v>142</v>
      </c>
      <c r="E393" s="227" t="s">
        <v>19</v>
      </c>
      <c r="F393" s="228" t="s">
        <v>493</v>
      </c>
      <c r="G393" s="226"/>
      <c r="H393" s="227" t="s">
        <v>19</v>
      </c>
      <c r="I393" s="229"/>
      <c r="J393" s="226"/>
      <c r="K393" s="226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142</v>
      </c>
      <c r="AU393" s="234" t="s">
        <v>82</v>
      </c>
      <c r="AV393" s="13" t="s">
        <v>80</v>
      </c>
      <c r="AW393" s="13" t="s">
        <v>34</v>
      </c>
      <c r="AX393" s="13" t="s">
        <v>72</v>
      </c>
      <c r="AY393" s="234" t="s">
        <v>129</v>
      </c>
    </row>
    <row r="394" s="14" customFormat="1">
      <c r="A394" s="14"/>
      <c r="B394" s="235"/>
      <c r="C394" s="236"/>
      <c r="D394" s="218" t="s">
        <v>142</v>
      </c>
      <c r="E394" s="237" t="s">
        <v>19</v>
      </c>
      <c r="F394" s="238" t="s">
        <v>449</v>
      </c>
      <c r="G394" s="236"/>
      <c r="H394" s="239">
        <v>740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142</v>
      </c>
      <c r="AU394" s="245" t="s">
        <v>82</v>
      </c>
      <c r="AV394" s="14" t="s">
        <v>82</v>
      </c>
      <c r="AW394" s="14" t="s">
        <v>34</v>
      </c>
      <c r="AX394" s="14" t="s">
        <v>72</v>
      </c>
      <c r="AY394" s="245" t="s">
        <v>129</v>
      </c>
    </row>
    <row r="395" s="13" customFormat="1">
      <c r="A395" s="13"/>
      <c r="B395" s="225"/>
      <c r="C395" s="226"/>
      <c r="D395" s="218" t="s">
        <v>142</v>
      </c>
      <c r="E395" s="227" t="s">
        <v>19</v>
      </c>
      <c r="F395" s="228" t="s">
        <v>145</v>
      </c>
      <c r="G395" s="226"/>
      <c r="H395" s="227" t="s">
        <v>19</v>
      </c>
      <c r="I395" s="229"/>
      <c r="J395" s="226"/>
      <c r="K395" s="226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142</v>
      </c>
      <c r="AU395" s="234" t="s">
        <v>82</v>
      </c>
      <c r="AV395" s="13" t="s">
        <v>80</v>
      </c>
      <c r="AW395" s="13" t="s">
        <v>34</v>
      </c>
      <c r="AX395" s="13" t="s">
        <v>72</v>
      </c>
      <c r="AY395" s="234" t="s">
        <v>129</v>
      </c>
    </row>
    <row r="396" s="14" customFormat="1">
      <c r="A396" s="14"/>
      <c r="B396" s="235"/>
      <c r="C396" s="236"/>
      <c r="D396" s="218" t="s">
        <v>142</v>
      </c>
      <c r="E396" s="237" t="s">
        <v>19</v>
      </c>
      <c r="F396" s="238" t="s">
        <v>257</v>
      </c>
      <c r="G396" s="236"/>
      <c r="H396" s="239">
        <v>490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142</v>
      </c>
      <c r="AU396" s="245" t="s">
        <v>82</v>
      </c>
      <c r="AV396" s="14" t="s">
        <v>82</v>
      </c>
      <c r="AW396" s="14" t="s">
        <v>34</v>
      </c>
      <c r="AX396" s="14" t="s">
        <v>72</v>
      </c>
      <c r="AY396" s="245" t="s">
        <v>129</v>
      </c>
    </row>
    <row r="397" s="15" customFormat="1">
      <c r="A397" s="15"/>
      <c r="B397" s="246"/>
      <c r="C397" s="247"/>
      <c r="D397" s="218" t="s">
        <v>142</v>
      </c>
      <c r="E397" s="248" t="s">
        <v>19</v>
      </c>
      <c r="F397" s="249" t="s">
        <v>153</v>
      </c>
      <c r="G397" s="247"/>
      <c r="H397" s="250">
        <v>1230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6" t="s">
        <v>142</v>
      </c>
      <c r="AU397" s="256" t="s">
        <v>82</v>
      </c>
      <c r="AV397" s="15" t="s">
        <v>136</v>
      </c>
      <c r="AW397" s="15" t="s">
        <v>34</v>
      </c>
      <c r="AX397" s="15" t="s">
        <v>80</v>
      </c>
      <c r="AY397" s="256" t="s">
        <v>129</v>
      </c>
    </row>
    <row r="398" s="2" customFormat="1" ht="24.15" customHeight="1">
      <c r="A398" s="40"/>
      <c r="B398" s="41"/>
      <c r="C398" s="206" t="s">
        <v>494</v>
      </c>
      <c r="D398" s="206" t="s">
        <v>131</v>
      </c>
      <c r="E398" s="207" t="s">
        <v>495</v>
      </c>
      <c r="F398" s="208" t="s">
        <v>496</v>
      </c>
      <c r="G398" s="209" t="s">
        <v>202</v>
      </c>
      <c r="H398" s="210">
        <v>32</v>
      </c>
      <c r="I398" s="211"/>
      <c r="J398" s="210">
        <f>ROUND(I398*H398,2)</f>
        <v>0</v>
      </c>
      <c r="K398" s="208" t="s">
        <v>135</v>
      </c>
      <c r="L398" s="46"/>
      <c r="M398" s="212" t="s">
        <v>19</v>
      </c>
      <c r="N398" s="213" t="s">
        <v>43</v>
      </c>
      <c r="O398" s="86"/>
      <c r="P398" s="214">
        <f>O398*H398</f>
        <v>0</v>
      </c>
      <c r="Q398" s="214">
        <v>0.40799999999999997</v>
      </c>
      <c r="R398" s="214">
        <f>Q398*H398</f>
        <v>13.055999999999999</v>
      </c>
      <c r="S398" s="214">
        <v>0</v>
      </c>
      <c r="T398" s="215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6" t="s">
        <v>136</v>
      </c>
      <c r="AT398" s="216" t="s">
        <v>131</v>
      </c>
      <c r="AU398" s="216" t="s">
        <v>82</v>
      </c>
      <c r="AY398" s="19" t="s">
        <v>129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9" t="s">
        <v>80</v>
      </c>
      <c r="BK398" s="217">
        <f>ROUND(I398*H398,2)</f>
        <v>0</v>
      </c>
      <c r="BL398" s="19" t="s">
        <v>136</v>
      </c>
      <c r="BM398" s="216" t="s">
        <v>497</v>
      </c>
    </row>
    <row r="399" s="2" customFormat="1">
      <c r="A399" s="40"/>
      <c r="B399" s="41"/>
      <c r="C399" s="42"/>
      <c r="D399" s="218" t="s">
        <v>138</v>
      </c>
      <c r="E399" s="42"/>
      <c r="F399" s="219" t="s">
        <v>498</v>
      </c>
      <c r="G399" s="42"/>
      <c r="H399" s="42"/>
      <c r="I399" s="220"/>
      <c r="J399" s="42"/>
      <c r="K399" s="42"/>
      <c r="L399" s="46"/>
      <c r="M399" s="221"/>
      <c r="N399" s="222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138</v>
      </c>
      <c r="AU399" s="19" t="s">
        <v>82</v>
      </c>
    </row>
    <row r="400" s="2" customFormat="1">
      <c r="A400" s="40"/>
      <c r="B400" s="41"/>
      <c r="C400" s="42"/>
      <c r="D400" s="223" t="s">
        <v>140</v>
      </c>
      <c r="E400" s="42"/>
      <c r="F400" s="224" t="s">
        <v>499</v>
      </c>
      <c r="G400" s="42"/>
      <c r="H400" s="42"/>
      <c r="I400" s="220"/>
      <c r="J400" s="42"/>
      <c r="K400" s="42"/>
      <c r="L400" s="46"/>
      <c r="M400" s="221"/>
      <c r="N400" s="222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140</v>
      </c>
      <c r="AU400" s="19" t="s">
        <v>82</v>
      </c>
    </row>
    <row r="401" s="13" customFormat="1">
      <c r="A401" s="13"/>
      <c r="B401" s="225"/>
      <c r="C401" s="226"/>
      <c r="D401" s="218" t="s">
        <v>142</v>
      </c>
      <c r="E401" s="227" t="s">
        <v>19</v>
      </c>
      <c r="F401" s="228" t="s">
        <v>500</v>
      </c>
      <c r="G401" s="226"/>
      <c r="H401" s="227" t="s">
        <v>19</v>
      </c>
      <c r="I401" s="229"/>
      <c r="J401" s="226"/>
      <c r="K401" s="226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142</v>
      </c>
      <c r="AU401" s="234" t="s">
        <v>82</v>
      </c>
      <c r="AV401" s="13" t="s">
        <v>80</v>
      </c>
      <c r="AW401" s="13" t="s">
        <v>34</v>
      </c>
      <c r="AX401" s="13" t="s">
        <v>72</v>
      </c>
      <c r="AY401" s="234" t="s">
        <v>129</v>
      </c>
    </row>
    <row r="402" s="14" customFormat="1">
      <c r="A402" s="14"/>
      <c r="B402" s="235"/>
      <c r="C402" s="236"/>
      <c r="D402" s="218" t="s">
        <v>142</v>
      </c>
      <c r="E402" s="237" t="s">
        <v>19</v>
      </c>
      <c r="F402" s="238" t="s">
        <v>501</v>
      </c>
      <c r="G402" s="236"/>
      <c r="H402" s="239">
        <v>32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142</v>
      </c>
      <c r="AU402" s="245" t="s">
        <v>82</v>
      </c>
      <c r="AV402" s="14" t="s">
        <v>82</v>
      </c>
      <c r="AW402" s="14" t="s">
        <v>34</v>
      </c>
      <c r="AX402" s="14" t="s">
        <v>72</v>
      </c>
      <c r="AY402" s="245" t="s">
        <v>129</v>
      </c>
    </row>
    <row r="403" s="15" customFormat="1">
      <c r="A403" s="15"/>
      <c r="B403" s="246"/>
      <c r="C403" s="247"/>
      <c r="D403" s="218" t="s">
        <v>142</v>
      </c>
      <c r="E403" s="248" t="s">
        <v>19</v>
      </c>
      <c r="F403" s="249" t="s">
        <v>153</v>
      </c>
      <c r="G403" s="247"/>
      <c r="H403" s="250">
        <v>32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6" t="s">
        <v>142</v>
      </c>
      <c r="AU403" s="256" t="s">
        <v>82</v>
      </c>
      <c r="AV403" s="15" t="s">
        <v>136</v>
      </c>
      <c r="AW403" s="15" t="s">
        <v>34</v>
      </c>
      <c r="AX403" s="15" t="s">
        <v>80</v>
      </c>
      <c r="AY403" s="256" t="s">
        <v>129</v>
      </c>
    </row>
    <row r="404" s="2" customFormat="1" ht="21.75" customHeight="1">
      <c r="A404" s="40"/>
      <c r="B404" s="41"/>
      <c r="C404" s="206" t="s">
        <v>502</v>
      </c>
      <c r="D404" s="206" t="s">
        <v>131</v>
      </c>
      <c r="E404" s="207" t="s">
        <v>503</v>
      </c>
      <c r="F404" s="208" t="s">
        <v>504</v>
      </c>
      <c r="G404" s="209" t="s">
        <v>202</v>
      </c>
      <c r="H404" s="210">
        <v>1450</v>
      </c>
      <c r="I404" s="211"/>
      <c r="J404" s="210">
        <f>ROUND(I404*H404,2)</f>
        <v>0</v>
      </c>
      <c r="K404" s="208" t="s">
        <v>296</v>
      </c>
      <c r="L404" s="46"/>
      <c r="M404" s="212" t="s">
        <v>19</v>
      </c>
      <c r="N404" s="213" t="s">
        <v>43</v>
      </c>
      <c r="O404" s="86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6" t="s">
        <v>136</v>
      </c>
      <c r="AT404" s="216" t="s">
        <v>131</v>
      </c>
      <c r="AU404" s="216" t="s">
        <v>82</v>
      </c>
      <c r="AY404" s="19" t="s">
        <v>129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9" t="s">
        <v>80</v>
      </c>
      <c r="BK404" s="217">
        <f>ROUND(I404*H404,2)</f>
        <v>0</v>
      </c>
      <c r="BL404" s="19" t="s">
        <v>136</v>
      </c>
      <c r="BM404" s="216" t="s">
        <v>505</v>
      </c>
    </row>
    <row r="405" s="2" customFormat="1">
      <c r="A405" s="40"/>
      <c r="B405" s="41"/>
      <c r="C405" s="42"/>
      <c r="D405" s="218" t="s">
        <v>138</v>
      </c>
      <c r="E405" s="42"/>
      <c r="F405" s="219" t="s">
        <v>506</v>
      </c>
      <c r="G405" s="42"/>
      <c r="H405" s="42"/>
      <c r="I405" s="220"/>
      <c r="J405" s="42"/>
      <c r="K405" s="42"/>
      <c r="L405" s="46"/>
      <c r="M405" s="221"/>
      <c r="N405" s="222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138</v>
      </c>
      <c r="AU405" s="19" t="s">
        <v>82</v>
      </c>
    </row>
    <row r="406" s="13" customFormat="1">
      <c r="A406" s="13"/>
      <c r="B406" s="225"/>
      <c r="C406" s="226"/>
      <c r="D406" s="218" t="s">
        <v>142</v>
      </c>
      <c r="E406" s="227" t="s">
        <v>19</v>
      </c>
      <c r="F406" s="228" t="s">
        <v>507</v>
      </c>
      <c r="G406" s="226"/>
      <c r="H406" s="227" t="s">
        <v>19</v>
      </c>
      <c r="I406" s="229"/>
      <c r="J406" s="226"/>
      <c r="K406" s="226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142</v>
      </c>
      <c r="AU406" s="234" t="s">
        <v>82</v>
      </c>
      <c r="AV406" s="13" t="s">
        <v>80</v>
      </c>
      <c r="AW406" s="13" t="s">
        <v>34</v>
      </c>
      <c r="AX406" s="13" t="s">
        <v>72</v>
      </c>
      <c r="AY406" s="234" t="s">
        <v>129</v>
      </c>
    </row>
    <row r="407" s="14" customFormat="1">
      <c r="A407" s="14"/>
      <c r="B407" s="235"/>
      <c r="C407" s="236"/>
      <c r="D407" s="218" t="s">
        <v>142</v>
      </c>
      <c r="E407" s="237" t="s">
        <v>19</v>
      </c>
      <c r="F407" s="238" t="s">
        <v>508</v>
      </c>
      <c r="G407" s="236"/>
      <c r="H407" s="239">
        <v>960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142</v>
      </c>
      <c r="AU407" s="245" t="s">
        <v>82</v>
      </c>
      <c r="AV407" s="14" t="s">
        <v>82</v>
      </c>
      <c r="AW407" s="14" t="s">
        <v>34</v>
      </c>
      <c r="AX407" s="14" t="s">
        <v>72</v>
      </c>
      <c r="AY407" s="245" t="s">
        <v>129</v>
      </c>
    </row>
    <row r="408" s="13" customFormat="1">
      <c r="A408" s="13"/>
      <c r="B408" s="225"/>
      <c r="C408" s="226"/>
      <c r="D408" s="218" t="s">
        <v>142</v>
      </c>
      <c r="E408" s="227" t="s">
        <v>19</v>
      </c>
      <c r="F408" s="228" t="s">
        <v>145</v>
      </c>
      <c r="G408" s="226"/>
      <c r="H408" s="227" t="s">
        <v>19</v>
      </c>
      <c r="I408" s="229"/>
      <c r="J408" s="226"/>
      <c r="K408" s="226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142</v>
      </c>
      <c r="AU408" s="234" t="s">
        <v>82</v>
      </c>
      <c r="AV408" s="13" t="s">
        <v>80</v>
      </c>
      <c r="AW408" s="13" t="s">
        <v>34</v>
      </c>
      <c r="AX408" s="13" t="s">
        <v>72</v>
      </c>
      <c r="AY408" s="234" t="s">
        <v>129</v>
      </c>
    </row>
    <row r="409" s="14" customFormat="1">
      <c r="A409" s="14"/>
      <c r="B409" s="235"/>
      <c r="C409" s="236"/>
      <c r="D409" s="218" t="s">
        <v>142</v>
      </c>
      <c r="E409" s="237" t="s">
        <v>19</v>
      </c>
      <c r="F409" s="238" t="s">
        <v>257</v>
      </c>
      <c r="G409" s="236"/>
      <c r="H409" s="239">
        <v>490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142</v>
      </c>
      <c r="AU409" s="245" t="s">
        <v>82</v>
      </c>
      <c r="AV409" s="14" t="s">
        <v>82</v>
      </c>
      <c r="AW409" s="14" t="s">
        <v>34</v>
      </c>
      <c r="AX409" s="14" t="s">
        <v>72</v>
      </c>
      <c r="AY409" s="245" t="s">
        <v>129</v>
      </c>
    </row>
    <row r="410" s="15" customFormat="1">
      <c r="A410" s="15"/>
      <c r="B410" s="246"/>
      <c r="C410" s="247"/>
      <c r="D410" s="218" t="s">
        <v>142</v>
      </c>
      <c r="E410" s="248" t="s">
        <v>19</v>
      </c>
      <c r="F410" s="249" t="s">
        <v>153</v>
      </c>
      <c r="G410" s="247"/>
      <c r="H410" s="250">
        <v>1450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6" t="s">
        <v>142</v>
      </c>
      <c r="AU410" s="256" t="s">
        <v>82</v>
      </c>
      <c r="AV410" s="15" t="s">
        <v>136</v>
      </c>
      <c r="AW410" s="15" t="s">
        <v>34</v>
      </c>
      <c r="AX410" s="15" t="s">
        <v>80</v>
      </c>
      <c r="AY410" s="256" t="s">
        <v>129</v>
      </c>
    </row>
    <row r="411" s="2" customFormat="1" ht="21.75" customHeight="1">
      <c r="A411" s="40"/>
      <c r="B411" s="41"/>
      <c r="C411" s="206" t="s">
        <v>509</v>
      </c>
      <c r="D411" s="206" t="s">
        <v>131</v>
      </c>
      <c r="E411" s="207" t="s">
        <v>510</v>
      </c>
      <c r="F411" s="208" t="s">
        <v>511</v>
      </c>
      <c r="G411" s="209" t="s">
        <v>202</v>
      </c>
      <c r="H411" s="210">
        <v>1450</v>
      </c>
      <c r="I411" s="211"/>
      <c r="J411" s="210">
        <f>ROUND(I411*H411,2)</f>
        <v>0</v>
      </c>
      <c r="K411" s="208" t="s">
        <v>296</v>
      </c>
      <c r="L411" s="46"/>
      <c r="M411" s="212" t="s">
        <v>19</v>
      </c>
      <c r="N411" s="213" t="s">
        <v>43</v>
      </c>
      <c r="O411" s="86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6" t="s">
        <v>136</v>
      </c>
      <c r="AT411" s="216" t="s">
        <v>131</v>
      </c>
      <c r="AU411" s="216" t="s">
        <v>82</v>
      </c>
      <c r="AY411" s="19" t="s">
        <v>129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9" t="s">
        <v>80</v>
      </c>
      <c r="BK411" s="217">
        <f>ROUND(I411*H411,2)</f>
        <v>0</v>
      </c>
      <c r="BL411" s="19" t="s">
        <v>136</v>
      </c>
      <c r="BM411" s="216" t="s">
        <v>512</v>
      </c>
    </row>
    <row r="412" s="2" customFormat="1">
      <c r="A412" s="40"/>
      <c r="B412" s="41"/>
      <c r="C412" s="42"/>
      <c r="D412" s="218" t="s">
        <v>138</v>
      </c>
      <c r="E412" s="42"/>
      <c r="F412" s="219" t="s">
        <v>513</v>
      </c>
      <c r="G412" s="42"/>
      <c r="H412" s="42"/>
      <c r="I412" s="220"/>
      <c r="J412" s="42"/>
      <c r="K412" s="42"/>
      <c r="L412" s="46"/>
      <c r="M412" s="221"/>
      <c r="N412" s="222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138</v>
      </c>
      <c r="AU412" s="19" t="s">
        <v>82</v>
      </c>
    </row>
    <row r="413" s="13" customFormat="1">
      <c r="A413" s="13"/>
      <c r="B413" s="225"/>
      <c r="C413" s="226"/>
      <c r="D413" s="218" t="s">
        <v>142</v>
      </c>
      <c r="E413" s="227" t="s">
        <v>19</v>
      </c>
      <c r="F413" s="228" t="s">
        <v>514</v>
      </c>
      <c r="G413" s="226"/>
      <c r="H413" s="227" t="s">
        <v>19</v>
      </c>
      <c r="I413" s="229"/>
      <c r="J413" s="226"/>
      <c r="K413" s="226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142</v>
      </c>
      <c r="AU413" s="234" t="s">
        <v>82</v>
      </c>
      <c r="AV413" s="13" t="s">
        <v>80</v>
      </c>
      <c r="AW413" s="13" t="s">
        <v>34</v>
      </c>
      <c r="AX413" s="13" t="s">
        <v>72</v>
      </c>
      <c r="AY413" s="234" t="s">
        <v>129</v>
      </c>
    </row>
    <row r="414" s="14" customFormat="1">
      <c r="A414" s="14"/>
      <c r="B414" s="235"/>
      <c r="C414" s="236"/>
      <c r="D414" s="218" t="s">
        <v>142</v>
      </c>
      <c r="E414" s="237" t="s">
        <v>19</v>
      </c>
      <c r="F414" s="238" t="s">
        <v>508</v>
      </c>
      <c r="G414" s="236"/>
      <c r="H414" s="239">
        <v>960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5" t="s">
        <v>142</v>
      </c>
      <c r="AU414" s="245" t="s">
        <v>82</v>
      </c>
      <c r="AV414" s="14" t="s">
        <v>82</v>
      </c>
      <c r="AW414" s="14" t="s">
        <v>34</v>
      </c>
      <c r="AX414" s="14" t="s">
        <v>72</v>
      </c>
      <c r="AY414" s="245" t="s">
        <v>129</v>
      </c>
    </row>
    <row r="415" s="13" customFormat="1">
      <c r="A415" s="13"/>
      <c r="B415" s="225"/>
      <c r="C415" s="226"/>
      <c r="D415" s="218" t="s">
        <v>142</v>
      </c>
      <c r="E415" s="227" t="s">
        <v>19</v>
      </c>
      <c r="F415" s="228" t="s">
        <v>145</v>
      </c>
      <c r="G415" s="226"/>
      <c r="H415" s="227" t="s">
        <v>19</v>
      </c>
      <c r="I415" s="229"/>
      <c r="J415" s="226"/>
      <c r="K415" s="226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142</v>
      </c>
      <c r="AU415" s="234" t="s">
        <v>82</v>
      </c>
      <c r="AV415" s="13" t="s">
        <v>80</v>
      </c>
      <c r="AW415" s="13" t="s">
        <v>34</v>
      </c>
      <c r="AX415" s="13" t="s">
        <v>72</v>
      </c>
      <c r="AY415" s="234" t="s">
        <v>129</v>
      </c>
    </row>
    <row r="416" s="14" customFormat="1">
      <c r="A416" s="14"/>
      <c r="B416" s="235"/>
      <c r="C416" s="236"/>
      <c r="D416" s="218" t="s">
        <v>142</v>
      </c>
      <c r="E416" s="237" t="s">
        <v>19</v>
      </c>
      <c r="F416" s="238" t="s">
        <v>257</v>
      </c>
      <c r="G416" s="236"/>
      <c r="H416" s="239">
        <v>490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142</v>
      </c>
      <c r="AU416" s="245" t="s">
        <v>82</v>
      </c>
      <c r="AV416" s="14" t="s">
        <v>82</v>
      </c>
      <c r="AW416" s="14" t="s">
        <v>34</v>
      </c>
      <c r="AX416" s="14" t="s">
        <v>72</v>
      </c>
      <c r="AY416" s="245" t="s">
        <v>129</v>
      </c>
    </row>
    <row r="417" s="15" customFormat="1">
      <c r="A417" s="15"/>
      <c r="B417" s="246"/>
      <c r="C417" s="247"/>
      <c r="D417" s="218" t="s">
        <v>142</v>
      </c>
      <c r="E417" s="248" t="s">
        <v>19</v>
      </c>
      <c r="F417" s="249" t="s">
        <v>153</v>
      </c>
      <c r="G417" s="247"/>
      <c r="H417" s="250">
        <v>1450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142</v>
      </c>
      <c r="AU417" s="256" t="s">
        <v>82</v>
      </c>
      <c r="AV417" s="15" t="s">
        <v>136</v>
      </c>
      <c r="AW417" s="15" t="s">
        <v>34</v>
      </c>
      <c r="AX417" s="15" t="s">
        <v>80</v>
      </c>
      <c r="AY417" s="256" t="s">
        <v>129</v>
      </c>
    </row>
    <row r="418" s="2" customFormat="1" ht="49.05" customHeight="1">
      <c r="A418" s="40"/>
      <c r="B418" s="41"/>
      <c r="C418" s="206" t="s">
        <v>515</v>
      </c>
      <c r="D418" s="206" t="s">
        <v>131</v>
      </c>
      <c r="E418" s="207" t="s">
        <v>516</v>
      </c>
      <c r="F418" s="208" t="s">
        <v>517</v>
      </c>
      <c r="G418" s="209" t="s">
        <v>202</v>
      </c>
      <c r="H418" s="210">
        <v>1910</v>
      </c>
      <c r="I418" s="211"/>
      <c r="J418" s="210">
        <f>ROUND(I418*H418,2)</f>
        <v>0</v>
      </c>
      <c r="K418" s="208" t="s">
        <v>296</v>
      </c>
      <c r="L418" s="46"/>
      <c r="M418" s="212" t="s">
        <v>19</v>
      </c>
      <c r="N418" s="213" t="s">
        <v>43</v>
      </c>
      <c r="O418" s="86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5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6" t="s">
        <v>136</v>
      </c>
      <c r="AT418" s="216" t="s">
        <v>131</v>
      </c>
      <c r="AU418" s="216" t="s">
        <v>82</v>
      </c>
      <c r="AY418" s="19" t="s">
        <v>129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9" t="s">
        <v>80</v>
      </c>
      <c r="BK418" s="217">
        <f>ROUND(I418*H418,2)</f>
        <v>0</v>
      </c>
      <c r="BL418" s="19" t="s">
        <v>136</v>
      </c>
      <c r="BM418" s="216" t="s">
        <v>518</v>
      </c>
    </row>
    <row r="419" s="2" customFormat="1">
      <c r="A419" s="40"/>
      <c r="B419" s="41"/>
      <c r="C419" s="42"/>
      <c r="D419" s="218" t="s">
        <v>138</v>
      </c>
      <c r="E419" s="42"/>
      <c r="F419" s="219" t="s">
        <v>519</v>
      </c>
      <c r="G419" s="42"/>
      <c r="H419" s="42"/>
      <c r="I419" s="220"/>
      <c r="J419" s="42"/>
      <c r="K419" s="42"/>
      <c r="L419" s="46"/>
      <c r="M419" s="221"/>
      <c r="N419" s="222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138</v>
      </c>
      <c r="AU419" s="19" t="s">
        <v>82</v>
      </c>
    </row>
    <row r="420" s="13" customFormat="1">
      <c r="A420" s="13"/>
      <c r="B420" s="225"/>
      <c r="C420" s="226"/>
      <c r="D420" s="218" t="s">
        <v>142</v>
      </c>
      <c r="E420" s="227" t="s">
        <v>19</v>
      </c>
      <c r="F420" s="228" t="s">
        <v>520</v>
      </c>
      <c r="G420" s="226"/>
      <c r="H420" s="227" t="s">
        <v>19</v>
      </c>
      <c r="I420" s="229"/>
      <c r="J420" s="226"/>
      <c r="K420" s="226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142</v>
      </c>
      <c r="AU420" s="234" t="s">
        <v>82</v>
      </c>
      <c r="AV420" s="13" t="s">
        <v>80</v>
      </c>
      <c r="AW420" s="13" t="s">
        <v>34</v>
      </c>
      <c r="AX420" s="13" t="s">
        <v>72</v>
      </c>
      <c r="AY420" s="234" t="s">
        <v>129</v>
      </c>
    </row>
    <row r="421" s="14" customFormat="1">
      <c r="A421" s="14"/>
      <c r="B421" s="235"/>
      <c r="C421" s="236"/>
      <c r="D421" s="218" t="s">
        <v>142</v>
      </c>
      <c r="E421" s="237" t="s">
        <v>19</v>
      </c>
      <c r="F421" s="238" t="s">
        <v>521</v>
      </c>
      <c r="G421" s="236"/>
      <c r="H421" s="239">
        <v>1910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142</v>
      </c>
      <c r="AU421" s="245" t="s">
        <v>82</v>
      </c>
      <c r="AV421" s="14" t="s">
        <v>82</v>
      </c>
      <c r="AW421" s="14" t="s">
        <v>34</v>
      </c>
      <c r="AX421" s="14" t="s">
        <v>72</v>
      </c>
      <c r="AY421" s="245" t="s">
        <v>129</v>
      </c>
    </row>
    <row r="422" s="15" customFormat="1">
      <c r="A422" s="15"/>
      <c r="B422" s="246"/>
      <c r="C422" s="247"/>
      <c r="D422" s="218" t="s">
        <v>142</v>
      </c>
      <c r="E422" s="248" t="s">
        <v>19</v>
      </c>
      <c r="F422" s="249" t="s">
        <v>153</v>
      </c>
      <c r="G422" s="247"/>
      <c r="H422" s="250">
        <v>1910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142</v>
      </c>
      <c r="AU422" s="256" t="s">
        <v>82</v>
      </c>
      <c r="AV422" s="15" t="s">
        <v>136</v>
      </c>
      <c r="AW422" s="15" t="s">
        <v>34</v>
      </c>
      <c r="AX422" s="15" t="s">
        <v>80</v>
      </c>
      <c r="AY422" s="256" t="s">
        <v>129</v>
      </c>
    </row>
    <row r="423" s="2" customFormat="1" ht="37.8" customHeight="1">
      <c r="A423" s="40"/>
      <c r="B423" s="41"/>
      <c r="C423" s="206" t="s">
        <v>522</v>
      </c>
      <c r="D423" s="206" t="s">
        <v>131</v>
      </c>
      <c r="E423" s="207" t="s">
        <v>523</v>
      </c>
      <c r="F423" s="208" t="s">
        <v>524</v>
      </c>
      <c r="G423" s="209" t="s">
        <v>202</v>
      </c>
      <c r="H423" s="210">
        <v>490</v>
      </c>
      <c r="I423" s="211"/>
      <c r="J423" s="210">
        <f>ROUND(I423*H423,2)</f>
        <v>0</v>
      </c>
      <c r="K423" s="208" t="s">
        <v>296</v>
      </c>
      <c r="L423" s="46"/>
      <c r="M423" s="212" t="s">
        <v>19</v>
      </c>
      <c r="N423" s="213" t="s">
        <v>43</v>
      </c>
      <c r="O423" s="86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6" t="s">
        <v>136</v>
      </c>
      <c r="AT423" s="216" t="s">
        <v>131</v>
      </c>
      <c r="AU423" s="216" t="s">
        <v>82</v>
      </c>
      <c r="AY423" s="19" t="s">
        <v>129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9" t="s">
        <v>80</v>
      </c>
      <c r="BK423" s="217">
        <f>ROUND(I423*H423,2)</f>
        <v>0</v>
      </c>
      <c r="BL423" s="19" t="s">
        <v>136</v>
      </c>
      <c r="BM423" s="216" t="s">
        <v>525</v>
      </c>
    </row>
    <row r="424" s="2" customFormat="1">
      <c r="A424" s="40"/>
      <c r="B424" s="41"/>
      <c r="C424" s="42"/>
      <c r="D424" s="218" t="s">
        <v>138</v>
      </c>
      <c r="E424" s="42"/>
      <c r="F424" s="219" t="s">
        <v>526</v>
      </c>
      <c r="G424" s="42"/>
      <c r="H424" s="42"/>
      <c r="I424" s="220"/>
      <c r="J424" s="42"/>
      <c r="K424" s="42"/>
      <c r="L424" s="46"/>
      <c r="M424" s="221"/>
      <c r="N424" s="222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138</v>
      </c>
      <c r="AU424" s="19" t="s">
        <v>82</v>
      </c>
    </row>
    <row r="425" s="13" customFormat="1">
      <c r="A425" s="13"/>
      <c r="B425" s="225"/>
      <c r="C425" s="226"/>
      <c r="D425" s="218" t="s">
        <v>142</v>
      </c>
      <c r="E425" s="227" t="s">
        <v>19</v>
      </c>
      <c r="F425" s="228" t="s">
        <v>145</v>
      </c>
      <c r="G425" s="226"/>
      <c r="H425" s="227" t="s">
        <v>19</v>
      </c>
      <c r="I425" s="229"/>
      <c r="J425" s="226"/>
      <c r="K425" s="226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142</v>
      </c>
      <c r="AU425" s="234" t="s">
        <v>82</v>
      </c>
      <c r="AV425" s="13" t="s">
        <v>80</v>
      </c>
      <c r="AW425" s="13" t="s">
        <v>34</v>
      </c>
      <c r="AX425" s="13" t="s">
        <v>72</v>
      </c>
      <c r="AY425" s="234" t="s">
        <v>129</v>
      </c>
    </row>
    <row r="426" s="14" customFormat="1">
      <c r="A426" s="14"/>
      <c r="B426" s="235"/>
      <c r="C426" s="236"/>
      <c r="D426" s="218" t="s">
        <v>142</v>
      </c>
      <c r="E426" s="237" t="s">
        <v>19</v>
      </c>
      <c r="F426" s="238" t="s">
        <v>257</v>
      </c>
      <c r="G426" s="236"/>
      <c r="H426" s="239">
        <v>490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142</v>
      </c>
      <c r="AU426" s="245" t="s">
        <v>82</v>
      </c>
      <c r="AV426" s="14" t="s">
        <v>82</v>
      </c>
      <c r="AW426" s="14" t="s">
        <v>34</v>
      </c>
      <c r="AX426" s="14" t="s">
        <v>72</v>
      </c>
      <c r="AY426" s="245" t="s">
        <v>129</v>
      </c>
    </row>
    <row r="427" s="15" customFormat="1">
      <c r="A427" s="15"/>
      <c r="B427" s="246"/>
      <c r="C427" s="247"/>
      <c r="D427" s="218" t="s">
        <v>142</v>
      </c>
      <c r="E427" s="248" t="s">
        <v>19</v>
      </c>
      <c r="F427" s="249" t="s">
        <v>153</v>
      </c>
      <c r="G427" s="247"/>
      <c r="H427" s="250">
        <v>490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6" t="s">
        <v>142</v>
      </c>
      <c r="AU427" s="256" t="s">
        <v>82</v>
      </c>
      <c r="AV427" s="15" t="s">
        <v>136</v>
      </c>
      <c r="AW427" s="15" t="s">
        <v>34</v>
      </c>
      <c r="AX427" s="15" t="s">
        <v>80</v>
      </c>
      <c r="AY427" s="256" t="s">
        <v>129</v>
      </c>
    </row>
    <row r="428" s="2" customFormat="1" ht="44.25" customHeight="1">
      <c r="A428" s="40"/>
      <c r="B428" s="41"/>
      <c r="C428" s="206" t="s">
        <v>527</v>
      </c>
      <c r="D428" s="206" t="s">
        <v>131</v>
      </c>
      <c r="E428" s="207" t="s">
        <v>528</v>
      </c>
      <c r="F428" s="208" t="s">
        <v>529</v>
      </c>
      <c r="G428" s="209" t="s">
        <v>202</v>
      </c>
      <c r="H428" s="210">
        <v>1472</v>
      </c>
      <c r="I428" s="211"/>
      <c r="J428" s="210">
        <f>ROUND(I428*H428,2)</f>
        <v>0</v>
      </c>
      <c r="K428" s="208" t="s">
        <v>296</v>
      </c>
      <c r="L428" s="46"/>
      <c r="M428" s="212" t="s">
        <v>19</v>
      </c>
      <c r="N428" s="213" t="s">
        <v>43</v>
      </c>
      <c r="O428" s="86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6" t="s">
        <v>136</v>
      </c>
      <c r="AT428" s="216" t="s">
        <v>131</v>
      </c>
      <c r="AU428" s="216" t="s">
        <v>82</v>
      </c>
      <c r="AY428" s="19" t="s">
        <v>129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9" t="s">
        <v>80</v>
      </c>
      <c r="BK428" s="217">
        <f>ROUND(I428*H428,2)</f>
        <v>0</v>
      </c>
      <c r="BL428" s="19" t="s">
        <v>136</v>
      </c>
      <c r="BM428" s="216" t="s">
        <v>530</v>
      </c>
    </row>
    <row r="429" s="2" customFormat="1">
      <c r="A429" s="40"/>
      <c r="B429" s="41"/>
      <c r="C429" s="42"/>
      <c r="D429" s="218" t="s">
        <v>138</v>
      </c>
      <c r="E429" s="42"/>
      <c r="F429" s="219" t="s">
        <v>531</v>
      </c>
      <c r="G429" s="42"/>
      <c r="H429" s="42"/>
      <c r="I429" s="220"/>
      <c r="J429" s="42"/>
      <c r="K429" s="42"/>
      <c r="L429" s="46"/>
      <c r="M429" s="221"/>
      <c r="N429" s="222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138</v>
      </c>
      <c r="AU429" s="19" t="s">
        <v>82</v>
      </c>
    </row>
    <row r="430" s="13" customFormat="1">
      <c r="A430" s="13"/>
      <c r="B430" s="225"/>
      <c r="C430" s="226"/>
      <c r="D430" s="218" t="s">
        <v>142</v>
      </c>
      <c r="E430" s="227" t="s">
        <v>19</v>
      </c>
      <c r="F430" s="228" t="s">
        <v>532</v>
      </c>
      <c r="G430" s="226"/>
      <c r="H430" s="227" t="s">
        <v>19</v>
      </c>
      <c r="I430" s="229"/>
      <c r="J430" s="226"/>
      <c r="K430" s="226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142</v>
      </c>
      <c r="AU430" s="234" t="s">
        <v>82</v>
      </c>
      <c r="AV430" s="13" t="s">
        <v>80</v>
      </c>
      <c r="AW430" s="13" t="s">
        <v>34</v>
      </c>
      <c r="AX430" s="13" t="s">
        <v>72</v>
      </c>
      <c r="AY430" s="234" t="s">
        <v>129</v>
      </c>
    </row>
    <row r="431" s="13" customFormat="1">
      <c r="A431" s="13"/>
      <c r="B431" s="225"/>
      <c r="C431" s="226"/>
      <c r="D431" s="218" t="s">
        <v>142</v>
      </c>
      <c r="E431" s="227" t="s">
        <v>19</v>
      </c>
      <c r="F431" s="228" t="s">
        <v>533</v>
      </c>
      <c r="G431" s="226"/>
      <c r="H431" s="227" t="s">
        <v>19</v>
      </c>
      <c r="I431" s="229"/>
      <c r="J431" s="226"/>
      <c r="K431" s="226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142</v>
      </c>
      <c r="AU431" s="234" t="s">
        <v>82</v>
      </c>
      <c r="AV431" s="13" t="s">
        <v>80</v>
      </c>
      <c r="AW431" s="13" t="s">
        <v>34</v>
      </c>
      <c r="AX431" s="13" t="s">
        <v>72</v>
      </c>
      <c r="AY431" s="234" t="s">
        <v>129</v>
      </c>
    </row>
    <row r="432" s="13" customFormat="1">
      <c r="A432" s="13"/>
      <c r="B432" s="225"/>
      <c r="C432" s="226"/>
      <c r="D432" s="218" t="s">
        <v>142</v>
      </c>
      <c r="E432" s="227" t="s">
        <v>19</v>
      </c>
      <c r="F432" s="228" t="s">
        <v>534</v>
      </c>
      <c r="G432" s="226"/>
      <c r="H432" s="227" t="s">
        <v>19</v>
      </c>
      <c r="I432" s="229"/>
      <c r="J432" s="226"/>
      <c r="K432" s="226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142</v>
      </c>
      <c r="AU432" s="234" t="s">
        <v>82</v>
      </c>
      <c r="AV432" s="13" t="s">
        <v>80</v>
      </c>
      <c r="AW432" s="13" t="s">
        <v>34</v>
      </c>
      <c r="AX432" s="13" t="s">
        <v>72</v>
      </c>
      <c r="AY432" s="234" t="s">
        <v>129</v>
      </c>
    </row>
    <row r="433" s="13" customFormat="1">
      <c r="A433" s="13"/>
      <c r="B433" s="225"/>
      <c r="C433" s="226"/>
      <c r="D433" s="218" t="s">
        <v>142</v>
      </c>
      <c r="E433" s="227" t="s">
        <v>19</v>
      </c>
      <c r="F433" s="228" t="s">
        <v>535</v>
      </c>
      <c r="G433" s="226"/>
      <c r="H433" s="227" t="s">
        <v>19</v>
      </c>
      <c r="I433" s="229"/>
      <c r="J433" s="226"/>
      <c r="K433" s="226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142</v>
      </c>
      <c r="AU433" s="234" t="s">
        <v>82</v>
      </c>
      <c r="AV433" s="13" t="s">
        <v>80</v>
      </c>
      <c r="AW433" s="13" t="s">
        <v>34</v>
      </c>
      <c r="AX433" s="13" t="s">
        <v>72</v>
      </c>
      <c r="AY433" s="234" t="s">
        <v>129</v>
      </c>
    </row>
    <row r="434" s="14" customFormat="1">
      <c r="A434" s="14"/>
      <c r="B434" s="235"/>
      <c r="C434" s="236"/>
      <c r="D434" s="218" t="s">
        <v>142</v>
      </c>
      <c r="E434" s="237" t="s">
        <v>19</v>
      </c>
      <c r="F434" s="238" t="s">
        <v>260</v>
      </c>
      <c r="G434" s="236"/>
      <c r="H434" s="239">
        <v>1472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142</v>
      </c>
      <c r="AU434" s="245" t="s">
        <v>82</v>
      </c>
      <c r="AV434" s="14" t="s">
        <v>82</v>
      </c>
      <c r="AW434" s="14" t="s">
        <v>34</v>
      </c>
      <c r="AX434" s="14" t="s">
        <v>72</v>
      </c>
      <c r="AY434" s="245" t="s">
        <v>129</v>
      </c>
    </row>
    <row r="435" s="15" customFormat="1">
      <c r="A435" s="15"/>
      <c r="B435" s="246"/>
      <c r="C435" s="247"/>
      <c r="D435" s="218" t="s">
        <v>142</v>
      </c>
      <c r="E435" s="248" t="s">
        <v>19</v>
      </c>
      <c r="F435" s="249" t="s">
        <v>153</v>
      </c>
      <c r="G435" s="247"/>
      <c r="H435" s="250">
        <v>1472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6" t="s">
        <v>142</v>
      </c>
      <c r="AU435" s="256" t="s">
        <v>82</v>
      </c>
      <c r="AV435" s="15" t="s">
        <v>136</v>
      </c>
      <c r="AW435" s="15" t="s">
        <v>34</v>
      </c>
      <c r="AX435" s="15" t="s">
        <v>80</v>
      </c>
      <c r="AY435" s="256" t="s">
        <v>129</v>
      </c>
    </row>
    <row r="436" s="2" customFormat="1" ht="37.8" customHeight="1">
      <c r="A436" s="40"/>
      <c r="B436" s="41"/>
      <c r="C436" s="206" t="s">
        <v>536</v>
      </c>
      <c r="D436" s="206" t="s">
        <v>131</v>
      </c>
      <c r="E436" s="207" t="s">
        <v>537</v>
      </c>
      <c r="F436" s="208" t="s">
        <v>538</v>
      </c>
      <c r="G436" s="209" t="s">
        <v>202</v>
      </c>
      <c r="H436" s="210">
        <v>1472</v>
      </c>
      <c r="I436" s="211"/>
      <c r="J436" s="210">
        <f>ROUND(I436*H436,2)</f>
        <v>0</v>
      </c>
      <c r="K436" s="208" t="s">
        <v>296</v>
      </c>
      <c r="L436" s="46"/>
      <c r="M436" s="212" t="s">
        <v>19</v>
      </c>
      <c r="N436" s="213" t="s">
        <v>43</v>
      </c>
      <c r="O436" s="86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6" t="s">
        <v>136</v>
      </c>
      <c r="AT436" s="216" t="s">
        <v>131</v>
      </c>
      <c r="AU436" s="216" t="s">
        <v>82</v>
      </c>
      <c r="AY436" s="19" t="s">
        <v>129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9" t="s">
        <v>80</v>
      </c>
      <c r="BK436" s="217">
        <f>ROUND(I436*H436,2)</f>
        <v>0</v>
      </c>
      <c r="BL436" s="19" t="s">
        <v>136</v>
      </c>
      <c r="BM436" s="216" t="s">
        <v>539</v>
      </c>
    </row>
    <row r="437" s="2" customFormat="1">
      <c r="A437" s="40"/>
      <c r="B437" s="41"/>
      <c r="C437" s="42"/>
      <c r="D437" s="218" t="s">
        <v>138</v>
      </c>
      <c r="E437" s="42"/>
      <c r="F437" s="219" t="s">
        <v>538</v>
      </c>
      <c r="G437" s="42"/>
      <c r="H437" s="42"/>
      <c r="I437" s="220"/>
      <c r="J437" s="42"/>
      <c r="K437" s="42"/>
      <c r="L437" s="46"/>
      <c r="M437" s="221"/>
      <c r="N437" s="222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138</v>
      </c>
      <c r="AU437" s="19" t="s">
        <v>82</v>
      </c>
    </row>
    <row r="438" s="13" customFormat="1">
      <c r="A438" s="13"/>
      <c r="B438" s="225"/>
      <c r="C438" s="226"/>
      <c r="D438" s="218" t="s">
        <v>142</v>
      </c>
      <c r="E438" s="227" t="s">
        <v>19</v>
      </c>
      <c r="F438" s="228" t="s">
        <v>151</v>
      </c>
      <c r="G438" s="226"/>
      <c r="H438" s="227" t="s">
        <v>19</v>
      </c>
      <c r="I438" s="229"/>
      <c r="J438" s="226"/>
      <c r="K438" s="226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142</v>
      </c>
      <c r="AU438" s="234" t="s">
        <v>82</v>
      </c>
      <c r="AV438" s="13" t="s">
        <v>80</v>
      </c>
      <c r="AW438" s="13" t="s">
        <v>34</v>
      </c>
      <c r="AX438" s="13" t="s">
        <v>72</v>
      </c>
      <c r="AY438" s="234" t="s">
        <v>129</v>
      </c>
    </row>
    <row r="439" s="14" customFormat="1">
      <c r="A439" s="14"/>
      <c r="B439" s="235"/>
      <c r="C439" s="236"/>
      <c r="D439" s="218" t="s">
        <v>142</v>
      </c>
      <c r="E439" s="237" t="s">
        <v>19</v>
      </c>
      <c r="F439" s="238" t="s">
        <v>260</v>
      </c>
      <c r="G439" s="236"/>
      <c r="H439" s="239">
        <v>1472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142</v>
      </c>
      <c r="AU439" s="245" t="s">
        <v>82</v>
      </c>
      <c r="AV439" s="14" t="s">
        <v>82</v>
      </c>
      <c r="AW439" s="14" t="s">
        <v>34</v>
      </c>
      <c r="AX439" s="14" t="s">
        <v>72</v>
      </c>
      <c r="AY439" s="245" t="s">
        <v>129</v>
      </c>
    </row>
    <row r="440" s="15" customFormat="1">
      <c r="A440" s="15"/>
      <c r="B440" s="246"/>
      <c r="C440" s="247"/>
      <c r="D440" s="218" t="s">
        <v>142</v>
      </c>
      <c r="E440" s="248" t="s">
        <v>19</v>
      </c>
      <c r="F440" s="249" t="s">
        <v>153</v>
      </c>
      <c r="G440" s="247"/>
      <c r="H440" s="250">
        <v>1472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6" t="s">
        <v>142</v>
      </c>
      <c r="AU440" s="256" t="s">
        <v>82</v>
      </c>
      <c r="AV440" s="15" t="s">
        <v>136</v>
      </c>
      <c r="AW440" s="15" t="s">
        <v>34</v>
      </c>
      <c r="AX440" s="15" t="s">
        <v>80</v>
      </c>
      <c r="AY440" s="256" t="s">
        <v>129</v>
      </c>
    </row>
    <row r="441" s="2" customFormat="1" ht="24.15" customHeight="1">
      <c r="A441" s="40"/>
      <c r="B441" s="41"/>
      <c r="C441" s="206" t="s">
        <v>540</v>
      </c>
      <c r="D441" s="206" t="s">
        <v>131</v>
      </c>
      <c r="E441" s="207" t="s">
        <v>541</v>
      </c>
      <c r="F441" s="208" t="s">
        <v>542</v>
      </c>
      <c r="G441" s="209" t="s">
        <v>202</v>
      </c>
      <c r="H441" s="210">
        <v>2026</v>
      </c>
      <c r="I441" s="211"/>
      <c r="J441" s="210">
        <f>ROUND(I441*H441,2)</f>
        <v>0</v>
      </c>
      <c r="K441" s="208" t="s">
        <v>135</v>
      </c>
      <c r="L441" s="46"/>
      <c r="M441" s="212" t="s">
        <v>19</v>
      </c>
      <c r="N441" s="213" t="s">
        <v>43</v>
      </c>
      <c r="O441" s="86"/>
      <c r="P441" s="214">
        <f>O441*H441</f>
        <v>0</v>
      </c>
      <c r="Q441" s="214">
        <v>0.00025000000000000001</v>
      </c>
      <c r="R441" s="214">
        <f>Q441*H441</f>
        <v>0.50650000000000006</v>
      </c>
      <c r="S441" s="214">
        <v>0</v>
      </c>
      <c r="T441" s="215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6" t="s">
        <v>136</v>
      </c>
      <c r="AT441" s="216" t="s">
        <v>131</v>
      </c>
      <c r="AU441" s="216" t="s">
        <v>82</v>
      </c>
      <c r="AY441" s="19" t="s">
        <v>129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9" t="s">
        <v>80</v>
      </c>
      <c r="BK441" s="217">
        <f>ROUND(I441*H441,2)</f>
        <v>0</v>
      </c>
      <c r="BL441" s="19" t="s">
        <v>136</v>
      </c>
      <c r="BM441" s="216" t="s">
        <v>543</v>
      </c>
    </row>
    <row r="442" s="2" customFormat="1">
      <c r="A442" s="40"/>
      <c r="B442" s="41"/>
      <c r="C442" s="42"/>
      <c r="D442" s="218" t="s">
        <v>138</v>
      </c>
      <c r="E442" s="42"/>
      <c r="F442" s="219" t="s">
        <v>544</v>
      </c>
      <c r="G442" s="42"/>
      <c r="H442" s="42"/>
      <c r="I442" s="220"/>
      <c r="J442" s="42"/>
      <c r="K442" s="42"/>
      <c r="L442" s="46"/>
      <c r="M442" s="221"/>
      <c r="N442" s="222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138</v>
      </c>
      <c r="AU442" s="19" t="s">
        <v>82</v>
      </c>
    </row>
    <row r="443" s="2" customFormat="1">
      <c r="A443" s="40"/>
      <c r="B443" s="41"/>
      <c r="C443" s="42"/>
      <c r="D443" s="223" t="s">
        <v>140</v>
      </c>
      <c r="E443" s="42"/>
      <c r="F443" s="224" t="s">
        <v>545</v>
      </c>
      <c r="G443" s="42"/>
      <c r="H443" s="42"/>
      <c r="I443" s="220"/>
      <c r="J443" s="42"/>
      <c r="K443" s="42"/>
      <c r="L443" s="46"/>
      <c r="M443" s="221"/>
      <c r="N443" s="222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140</v>
      </c>
      <c r="AU443" s="19" t="s">
        <v>82</v>
      </c>
    </row>
    <row r="444" s="13" customFormat="1">
      <c r="A444" s="13"/>
      <c r="B444" s="225"/>
      <c r="C444" s="226"/>
      <c r="D444" s="218" t="s">
        <v>142</v>
      </c>
      <c r="E444" s="227" t="s">
        <v>19</v>
      </c>
      <c r="F444" s="228" t="s">
        <v>145</v>
      </c>
      <c r="G444" s="226"/>
      <c r="H444" s="227" t="s">
        <v>19</v>
      </c>
      <c r="I444" s="229"/>
      <c r="J444" s="226"/>
      <c r="K444" s="226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142</v>
      </c>
      <c r="AU444" s="234" t="s">
        <v>82</v>
      </c>
      <c r="AV444" s="13" t="s">
        <v>80</v>
      </c>
      <c r="AW444" s="13" t="s">
        <v>34</v>
      </c>
      <c r="AX444" s="13" t="s">
        <v>72</v>
      </c>
      <c r="AY444" s="234" t="s">
        <v>129</v>
      </c>
    </row>
    <row r="445" s="14" customFormat="1">
      <c r="A445" s="14"/>
      <c r="B445" s="235"/>
      <c r="C445" s="236"/>
      <c r="D445" s="218" t="s">
        <v>142</v>
      </c>
      <c r="E445" s="237" t="s">
        <v>19</v>
      </c>
      <c r="F445" s="238" t="s">
        <v>257</v>
      </c>
      <c r="G445" s="236"/>
      <c r="H445" s="239">
        <v>490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142</v>
      </c>
      <c r="AU445" s="245" t="s">
        <v>82</v>
      </c>
      <c r="AV445" s="14" t="s">
        <v>82</v>
      </c>
      <c r="AW445" s="14" t="s">
        <v>34</v>
      </c>
      <c r="AX445" s="14" t="s">
        <v>72</v>
      </c>
      <c r="AY445" s="245" t="s">
        <v>129</v>
      </c>
    </row>
    <row r="446" s="13" customFormat="1">
      <c r="A446" s="13"/>
      <c r="B446" s="225"/>
      <c r="C446" s="226"/>
      <c r="D446" s="218" t="s">
        <v>142</v>
      </c>
      <c r="E446" s="227" t="s">
        <v>19</v>
      </c>
      <c r="F446" s="228" t="s">
        <v>151</v>
      </c>
      <c r="G446" s="226"/>
      <c r="H446" s="227" t="s">
        <v>19</v>
      </c>
      <c r="I446" s="229"/>
      <c r="J446" s="226"/>
      <c r="K446" s="226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142</v>
      </c>
      <c r="AU446" s="234" t="s">
        <v>82</v>
      </c>
      <c r="AV446" s="13" t="s">
        <v>80</v>
      </c>
      <c r="AW446" s="13" t="s">
        <v>34</v>
      </c>
      <c r="AX446" s="13" t="s">
        <v>72</v>
      </c>
      <c r="AY446" s="234" t="s">
        <v>129</v>
      </c>
    </row>
    <row r="447" s="14" customFormat="1">
      <c r="A447" s="14"/>
      <c r="B447" s="235"/>
      <c r="C447" s="236"/>
      <c r="D447" s="218" t="s">
        <v>142</v>
      </c>
      <c r="E447" s="237" t="s">
        <v>19</v>
      </c>
      <c r="F447" s="238" t="s">
        <v>260</v>
      </c>
      <c r="G447" s="236"/>
      <c r="H447" s="239">
        <v>1472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142</v>
      </c>
      <c r="AU447" s="245" t="s">
        <v>82</v>
      </c>
      <c r="AV447" s="14" t="s">
        <v>82</v>
      </c>
      <c r="AW447" s="14" t="s">
        <v>34</v>
      </c>
      <c r="AX447" s="14" t="s">
        <v>72</v>
      </c>
      <c r="AY447" s="245" t="s">
        <v>129</v>
      </c>
    </row>
    <row r="448" s="13" customFormat="1">
      <c r="A448" s="13"/>
      <c r="B448" s="225"/>
      <c r="C448" s="226"/>
      <c r="D448" s="218" t="s">
        <v>142</v>
      </c>
      <c r="E448" s="227" t="s">
        <v>19</v>
      </c>
      <c r="F448" s="228" t="s">
        <v>500</v>
      </c>
      <c r="G448" s="226"/>
      <c r="H448" s="227" t="s">
        <v>19</v>
      </c>
      <c r="I448" s="229"/>
      <c r="J448" s="226"/>
      <c r="K448" s="226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142</v>
      </c>
      <c r="AU448" s="234" t="s">
        <v>82</v>
      </c>
      <c r="AV448" s="13" t="s">
        <v>80</v>
      </c>
      <c r="AW448" s="13" t="s">
        <v>34</v>
      </c>
      <c r="AX448" s="13" t="s">
        <v>72</v>
      </c>
      <c r="AY448" s="234" t="s">
        <v>129</v>
      </c>
    </row>
    <row r="449" s="14" customFormat="1">
      <c r="A449" s="14"/>
      <c r="B449" s="235"/>
      <c r="C449" s="236"/>
      <c r="D449" s="218" t="s">
        <v>142</v>
      </c>
      <c r="E449" s="237" t="s">
        <v>19</v>
      </c>
      <c r="F449" s="238" t="s">
        <v>546</v>
      </c>
      <c r="G449" s="236"/>
      <c r="H449" s="239">
        <v>64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142</v>
      </c>
      <c r="AU449" s="245" t="s">
        <v>82</v>
      </c>
      <c r="AV449" s="14" t="s">
        <v>82</v>
      </c>
      <c r="AW449" s="14" t="s">
        <v>34</v>
      </c>
      <c r="AX449" s="14" t="s">
        <v>72</v>
      </c>
      <c r="AY449" s="245" t="s">
        <v>129</v>
      </c>
    </row>
    <row r="450" s="15" customFormat="1">
      <c r="A450" s="15"/>
      <c r="B450" s="246"/>
      <c r="C450" s="247"/>
      <c r="D450" s="218" t="s">
        <v>142</v>
      </c>
      <c r="E450" s="248" t="s">
        <v>19</v>
      </c>
      <c r="F450" s="249" t="s">
        <v>153</v>
      </c>
      <c r="G450" s="247"/>
      <c r="H450" s="250">
        <v>2026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6" t="s">
        <v>142</v>
      </c>
      <c r="AU450" s="256" t="s">
        <v>82</v>
      </c>
      <c r="AV450" s="15" t="s">
        <v>136</v>
      </c>
      <c r="AW450" s="15" t="s">
        <v>34</v>
      </c>
      <c r="AX450" s="15" t="s">
        <v>80</v>
      </c>
      <c r="AY450" s="256" t="s">
        <v>129</v>
      </c>
    </row>
    <row r="451" s="12" customFormat="1" ht="22.8" customHeight="1">
      <c r="A451" s="12"/>
      <c r="B451" s="190"/>
      <c r="C451" s="191"/>
      <c r="D451" s="192" t="s">
        <v>71</v>
      </c>
      <c r="E451" s="204" t="s">
        <v>547</v>
      </c>
      <c r="F451" s="204" t="s">
        <v>548</v>
      </c>
      <c r="G451" s="191"/>
      <c r="H451" s="191"/>
      <c r="I451" s="194"/>
      <c r="J451" s="205">
        <f>BK451</f>
        <v>0</v>
      </c>
      <c r="K451" s="191"/>
      <c r="L451" s="196"/>
      <c r="M451" s="197"/>
      <c r="N451" s="198"/>
      <c r="O451" s="198"/>
      <c r="P451" s="199">
        <f>SUM(P452:P474)</f>
        <v>0</v>
      </c>
      <c r="Q451" s="198"/>
      <c r="R451" s="199">
        <f>SUM(R452:R474)</f>
        <v>11.3568</v>
      </c>
      <c r="S451" s="198"/>
      <c r="T451" s="200">
        <f>SUM(T452:T474)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1" t="s">
        <v>80</v>
      </c>
      <c r="AT451" s="202" t="s">
        <v>71</v>
      </c>
      <c r="AU451" s="202" t="s">
        <v>80</v>
      </c>
      <c r="AY451" s="201" t="s">
        <v>129</v>
      </c>
      <c r="BK451" s="203">
        <f>SUM(BK452:BK474)</f>
        <v>0</v>
      </c>
    </row>
    <row r="452" s="2" customFormat="1" ht="24.15" customHeight="1">
      <c r="A452" s="40"/>
      <c r="B452" s="41"/>
      <c r="C452" s="206" t="s">
        <v>549</v>
      </c>
      <c r="D452" s="206" t="s">
        <v>131</v>
      </c>
      <c r="E452" s="207" t="s">
        <v>550</v>
      </c>
      <c r="F452" s="208" t="s">
        <v>551</v>
      </c>
      <c r="G452" s="209" t="s">
        <v>202</v>
      </c>
      <c r="H452" s="210">
        <v>5</v>
      </c>
      <c r="I452" s="211"/>
      <c r="J452" s="210">
        <f>ROUND(I452*H452,2)</f>
        <v>0</v>
      </c>
      <c r="K452" s="208" t="s">
        <v>135</v>
      </c>
      <c r="L452" s="46"/>
      <c r="M452" s="212" t="s">
        <v>19</v>
      </c>
      <c r="N452" s="213" t="s">
        <v>43</v>
      </c>
      <c r="O452" s="86"/>
      <c r="P452" s="214">
        <f>O452*H452</f>
        <v>0</v>
      </c>
      <c r="Q452" s="214">
        <v>0.34499999999999997</v>
      </c>
      <c r="R452" s="214">
        <f>Q452*H452</f>
        <v>1.7249999999999999</v>
      </c>
      <c r="S452" s="214">
        <v>0</v>
      </c>
      <c r="T452" s="215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6" t="s">
        <v>136</v>
      </c>
      <c r="AT452" s="216" t="s">
        <v>131</v>
      </c>
      <c r="AU452" s="216" t="s">
        <v>82</v>
      </c>
      <c r="AY452" s="19" t="s">
        <v>129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9" t="s">
        <v>80</v>
      </c>
      <c r="BK452" s="217">
        <f>ROUND(I452*H452,2)</f>
        <v>0</v>
      </c>
      <c r="BL452" s="19" t="s">
        <v>136</v>
      </c>
      <c r="BM452" s="216" t="s">
        <v>552</v>
      </c>
    </row>
    <row r="453" s="2" customFormat="1">
      <c r="A453" s="40"/>
      <c r="B453" s="41"/>
      <c r="C453" s="42"/>
      <c r="D453" s="218" t="s">
        <v>138</v>
      </c>
      <c r="E453" s="42"/>
      <c r="F453" s="219" t="s">
        <v>553</v>
      </c>
      <c r="G453" s="42"/>
      <c r="H453" s="42"/>
      <c r="I453" s="220"/>
      <c r="J453" s="42"/>
      <c r="K453" s="42"/>
      <c r="L453" s="46"/>
      <c r="M453" s="221"/>
      <c r="N453" s="222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138</v>
      </c>
      <c r="AU453" s="19" t="s">
        <v>82</v>
      </c>
    </row>
    <row r="454" s="2" customFormat="1">
      <c r="A454" s="40"/>
      <c r="B454" s="41"/>
      <c r="C454" s="42"/>
      <c r="D454" s="223" t="s">
        <v>140</v>
      </c>
      <c r="E454" s="42"/>
      <c r="F454" s="224" t="s">
        <v>554</v>
      </c>
      <c r="G454" s="42"/>
      <c r="H454" s="42"/>
      <c r="I454" s="220"/>
      <c r="J454" s="42"/>
      <c r="K454" s="42"/>
      <c r="L454" s="46"/>
      <c r="M454" s="221"/>
      <c r="N454" s="222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140</v>
      </c>
      <c r="AU454" s="19" t="s">
        <v>82</v>
      </c>
    </row>
    <row r="455" s="13" customFormat="1">
      <c r="A455" s="13"/>
      <c r="B455" s="225"/>
      <c r="C455" s="226"/>
      <c r="D455" s="218" t="s">
        <v>142</v>
      </c>
      <c r="E455" s="227" t="s">
        <v>19</v>
      </c>
      <c r="F455" s="228" t="s">
        <v>555</v>
      </c>
      <c r="G455" s="226"/>
      <c r="H455" s="227" t="s">
        <v>19</v>
      </c>
      <c r="I455" s="229"/>
      <c r="J455" s="226"/>
      <c r="K455" s="226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142</v>
      </c>
      <c r="AU455" s="234" t="s">
        <v>82</v>
      </c>
      <c r="AV455" s="13" t="s">
        <v>80</v>
      </c>
      <c r="AW455" s="13" t="s">
        <v>34</v>
      </c>
      <c r="AX455" s="13" t="s">
        <v>72</v>
      </c>
      <c r="AY455" s="234" t="s">
        <v>129</v>
      </c>
    </row>
    <row r="456" s="14" customFormat="1">
      <c r="A456" s="14"/>
      <c r="B456" s="235"/>
      <c r="C456" s="236"/>
      <c r="D456" s="218" t="s">
        <v>142</v>
      </c>
      <c r="E456" s="237" t="s">
        <v>19</v>
      </c>
      <c r="F456" s="238" t="s">
        <v>556</v>
      </c>
      <c r="G456" s="236"/>
      <c r="H456" s="239">
        <v>5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142</v>
      </c>
      <c r="AU456" s="245" t="s">
        <v>82</v>
      </c>
      <c r="AV456" s="14" t="s">
        <v>82</v>
      </c>
      <c r="AW456" s="14" t="s">
        <v>34</v>
      </c>
      <c r="AX456" s="14" t="s">
        <v>72</v>
      </c>
      <c r="AY456" s="245" t="s">
        <v>129</v>
      </c>
    </row>
    <row r="457" s="15" customFormat="1">
      <c r="A457" s="15"/>
      <c r="B457" s="246"/>
      <c r="C457" s="247"/>
      <c r="D457" s="218" t="s">
        <v>142</v>
      </c>
      <c r="E457" s="248" t="s">
        <v>19</v>
      </c>
      <c r="F457" s="249" t="s">
        <v>153</v>
      </c>
      <c r="G457" s="247"/>
      <c r="H457" s="250">
        <v>5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6" t="s">
        <v>142</v>
      </c>
      <c r="AU457" s="256" t="s">
        <v>82</v>
      </c>
      <c r="AV457" s="15" t="s">
        <v>136</v>
      </c>
      <c r="AW457" s="15" t="s">
        <v>34</v>
      </c>
      <c r="AX457" s="15" t="s">
        <v>80</v>
      </c>
      <c r="AY457" s="256" t="s">
        <v>129</v>
      </c>
    </row>
    <row r="458" s="2" customFormat="1" ht="21.75" customHeight="1">
      <c r="A458" s="40"/>
      <c r="B458" s="41"/>
      <c r="C458" s="206" t="s">
        <v>557</v>
      </c>
      <c r="D458" s="206" t="s">
        <v>131</v>
      </c>
      <c r="E458" s="207" t="s">
        <v>558</v>
      </c>
      <c r="F458" s="208" t="s">
        <v>559</v>
      </c>
      <c r="G458" s="209" t="s">
        <v>202</v>
      </c>
      <c r="H458" s="210">
        <v>15</v>
      </c>
      <c r="I458" s="211"/>
      <c r="J458" s="210">
        <f>ROUND(I458*H458,2)</f>
        <v>0</v>
      </c>
      <c r="K458" s="208" t="s">
        <v>135</v>
      </c>
      <c r="L458" s="46"/>
      <c r="M458" s="212" t="s">
        <v>19</v>
      </c>
      <c r="N458" s="213" t="s">
        <v>43</v>
      </c>
      <c r="O458" s="86"/>
      <c r="P458" s="214">
        <f>O458*H458</f>
        <v>0</v>
      </c>
      <c r="Q458" s="214">
        <v>0.34499999999999997</v>
      </c>
      <c r="R458" s="214">
        <f>Q458*H458</f>
        <v>5.1749999999999998</v>
      </c>
      <c r="S458" s="214">
        <v>0</v>
      </c>
      <c r="T458" s="215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6" t="s">
        <v>136</v>
      </c>
      <c r="AT458" s="216" t="s">
        <v>131</v>
      </c>
      <c r="AU458" s="216" t="s">
        <v>82</v>
      </c>
      <c r="AY458" s="19" t="s">
        <v>129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9" t="s">
        <v>80</v>
      </c>
      <c r="BK458" s="217">
        <f>ROUND(I458*H458,2)</f>
        <v>0</v>
      </c>
      <c r="BL458" s="19" t="s">
        <v>136</v>
      </c>
      <c r="BM458" s="216" t="s">
        <v>560</v>
      </c>
    </row>
    <row r="459" s="2" customFormat="1">
      <c r="A459" s="40"/>
      <c r="B459" s="41"/>
      <c r="C459" s="42"/>
      <c r="D459" s="218" t="s">
        <v>138</v>
      </c>
      <c r="E459" s="42"/>
      <c r="F459" s="219" t="s">
        <v>561</v>
      </c>
      <c r="G459" s="42"/>
      <c r="H459" s="42"/>
      <c r="I459" s="220"/>
      <c r="J459" s="42"/>
      <c r="K459" s="42"/>
      <c r="L459" s="46"/>
      <c r="M459" s="221"/>
      <c r="N459" s="222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138</v>
      </c>
      <c r="AU459" s="19" t="s">
        <v>82</v>
      </c>
    </row>
    <row r="460" s="2" customFormat="1">
      <c r="A460" s="40"/>
      <c r="B460" s="41"/>
      <c r="C460" s="42"/>
      <c r="D460" s="223" t="s">
        <v>140</v>
      </c>
      <c r="E460" s="42"/>
      <c r="F460" s="224" t="s">
        <v>562</v>
      </c>
      <c r="G460" s="42"/>
      <c r="H460" s="42"/>
      <c r="I460" s="220"/>
      <c r="J460" s="42"/>
      <c r="K460" s="42"/>
      <c r="L460" s="46"/>
      <c r="M460" s="221"/>
      <c r="N460" s="222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140</v>
      </c>
      <c r="AU460" s="19" t="s">
        <v>82</v>
      </c>
    </row>
    <row r="461" s="13" customFormat="1">
      <c r="A461" s="13"/>
      <c r="B461" s="225"/>
      <c r="C461" s="226"/>
      <c r="D461" s="218" t="s">
        <v>142</v>
      </c>
      <c r="E461" s="227" t="s">
        <v>19</v>
      </c>
      <c r="F461" s="228" t="s">
        <v>563</v>
      </c>
      <c r="G461" s="226"/>
      <c r="H461" s="227" t="s">
        <v>19</v>
      </c>
      <c r="I461" s="229"/>
      <c r="J461" s="226"/>
      <c r="K461" s="226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142</v>
      </c>
      <c r="AU461" s="234" t="s">
        <v>82</v>
      </c>
      <c r="AV461" s="13" t="s">
        <v>80</v>
      </c>
      <c r="AW461" s="13" t="s">
        <v>34</v>
      </c>
      <c r="AX461" s="13" t="s">
        <v>72</v>
      </c>
      <c r="AY461" s="234" t="s">
        <v>129</v>
      </c>
    </row>
    <row r="462" s="14" customFormat="1">
      <c r="A462" s="14"/>
      <c r="B462" s="235"/>
      <c r="C462" s="236"/>
      <c r="D462" s="218" t="s">
        <v>142</v>
      </c>
      <c r="E462" s="237" t="s">
        <v>19</v>
      </c>
      <c r="F462" s="238" t="s">
        <v>564</v>
      </c>
      <c r="G462" s="236"/>
      <c r="H462" s="239">
        <v>15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142</v>
      </c>
      <c r="AU462" s="245" t="s">
        <v>82</v>
      </c>
      <c r="AV462" s="14" t="s">
        <v>82</v>
      </c>
      <c r="AW462" s="14" t="s">
        <v>34</v>
      </c>
      <c r="AX462" s="14" t="s">
        <v>72</v>
      </c>
      <c r="AY462" s="245" t="s">
        <v>129</v>
      </c>
    </row>
    <row r="463" s="15" customFormat="1">
      <c r="A463" s="15"/>
      <c r="B463" s="246"/>
      <c r="C463" s="247"/>
      <c r="D463" s="218" t="s">
        <v>142</v>
      </c>
      <c r="E463" s="248" t="s">
        <v>19</v>
      </c>
      <c r="F463" s="249" t="s">
        <v>153</v>
      </c>
      <c r="G463" s="247"/>
      <c r="H463" s="250">
        <v>15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6" t="s">
        <v>142</v>
      </c>
      <c r="AU463" s="256" t="s">
        <v>82</v>
      </c>
      <c r="AV463" s="15" t="s">
        <v>136</v>
      </c>
      <c r="AW463" s="15" t="s">
        <v>34</v>
      </c>
      <c r="AX463" s="15" t="s">
        <v>80</v>
      </c>
      <c r="AY463" s="256" t="s">
        <v>129</v>
      </c>
    </row>
    <row r="464" s="2" customFormat="1" ht="24.15" customHeight="1">
      <c r="A464" s="40"/>
      <c r="B464" s="41"/>
      <c r="C464" s="206" t="s">
        <v>565</v>
      </c>
      <c r="D464" s="206" t="s">
        <v>131</v>
      </c>
      <c r="E464" s="207" t="s">
        <v>566</v>
      </c>
      <c r="F464" s="208" t="s">
        <v>567</v>
      </c>
      <c r="G464" s="209" t="s">
        <v>202</v>
      </c>
      <c r="H464" s="210">
        <v>20</v>
      </c>
      <c r="I464" s="211"/>
      <c r="J464" s="210">
        <f>ROUND(I464*H464,2)</f>
        <v>0</v>
      </c>
      <c r="K464" s="208" t="s">
        <v>135</v>
      </c>
      <c r="L464" s="46"/>
      <c r="M464" s="212" t="s">
        <v>19</v>
      </c>
      <c r="N464" s="213" t="s">
        <v>43</v>
      </c>
      <c r="O464" s="86"/>
      <c r="P464" s="214">
        <f>O464*H464</f>
        <v>0</v>
      </c>
      <c r="Q464" s="214">
        <v>0.089219999999999994</v>
      </c>
      <c r="R464" s="214">
        <f>Q464*H464</f>
        <v>1.7843999999999998</v>
      </c>
      <c r="S464" s="214">
        <v>0</v>
      </c>
      <c r="T464" s="215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6" t="s">
        <v>136</v>
      </c>
      <c r="AT464" s="216" t="s">
        <v>131</v>
      </c>
      <c r="AU464" s="216" t="s">
        <v>82</v>
      </c>
      <c r="AY464" s="19" t="s">
        <v>129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9" t="s">
        <v>80</v>
      </c>
      <c r="BK464" s="217">
        <f>ROUND(I464*H464,2)</f>
        <v>0</v>
      </c>
      <c r="BL464" s="19" t="s">
        <v>136</v>
      </c>
      <c r="BM464" s="216" t="s">
        <v>568</v>
      </c>
    </row>
    <row r="465" s="2" customFormat="1">
      <c r="A465" s="40"/>
      <c r="B465" s="41"/>
      <c r="C465" s="42"/>
      <c r="D465" s="218" t="s">
        <v>138</v>
      </c>
      <c r="E465" s="42"/>
      <c r="F465" s="219" t="s">
        <v>569</v>
      </c>
      <c r="G465" s="42"/>
      <c r="H465" s="42"/>
      <c r="I465" s="220"/>
      <c r="J465" s="42"/>
      <c r="K465" s="42"/>
      <c r="L465" s="46"/>
      <c r="M465" s="221"/>
      <c r="N465" s="222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138</v>
      </c>
      <c r="AU465" s="19" t="s">
        <v>82</v>
      </c>
    </row>
    <row r="466" s="2" customFormat="1">
      <c r="A466" s="40"/>
      <c r="B466" s="41"/>
      <c r="C466" s="42"/>
      <c r="D466" s="223" t="s">
        <v>140</v>
      </c>
      <c r="E466" s="42"/>
      <c r="F466" s="224" t="s">
        <v>570</v>
      </c>
      <c r="G466" s="42"/>
      <c r="H466" s="42"/>
      <c r="I466" s="220"/>
      <c r="J466" s="42"/>
      <c r="K466" s="42"/>
      <c r="L466" s="46"/>
      <c r="M466" s="221"/>
      <c r="N466" s="222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140</v>
      </c>
      <c r="AU466" s="19" t="s">
        <v>82</v>
      </c>
    </row>
    <row r="467" s="13" customFormat="1">
      <c r="A467" s="13"/>
      <c r="B467" s="225"/>
      <c r="C467" s="226"/>
      <c r="D467" s="218" t="s">
        <v>142</v>
      </c>
      <c r="E467" s="227" t="s">
        <v>19</v>
      </c>
      <c r="F467" s="228" t="s">
        <v>563</v>
      </c>
      <c r="G467" s="226"/>
      <c r="H467" s="227" t="s">
        <v>19</v>
      </c>
      <c r="I467" s="229"/>
      <c r="J467" s="226"/>
      <c r="K467" s="226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142</v>
      </c>
      <c r="AU467" s="234" t="s">
        <v>82</v>
      </c>
      <c r="AV467" s="13" t="s">
        <v>80</v>
      </c>
      <c r="AW467" s="13" t="s">
        <v>34</v>
      </c>
      <c r="AX467" s="13" t="s">
        <v>72</v>
      </c>
      <c r="AY467" s="234" t="s">
        <v>129</v>
      </c>
    </row>
    <row r="468" s="14" customFormat="1">
      <c r="A468" s="14"/>
      <c r="B468" s="235"/>
      <c r="C468" s="236"/>
      <c r="D468" s="218" t="s">
        <v>142</v>
      </c>
      <c r="E468" s="237" t="s">
        <v>19</v>
      </c>
      <c r="F468" s="238" t="s">
        <v>564</v>
      </c>
      <c r="G468" s="236"/>
      <c r="H468" s="239">
        <v>15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142</v>
      </c>
      <c r="AU468" s="245" t="s">
        <v>82</v>
      </c>
      <c r="AV468" s="14" t="s">
        <v>82</v>
      </c>
      <c r="AW468" s="14" t="s">
        <v>34</v>
      </c>
      <c r="AX468" s="14" t="s">
        <v>72</v>
      </c>
      <c r="AY468" s="245" t="s">
        <v>129</v>
      </c>
    </row>
    <row r="469" s="13" customFormat="1">
      <c r="A469" s="13"/>
      <c r="B469" s="225"/>
      <c r="C469" s="226"/>
      <c r="D469" s="218" t="s">
        <v>142</v>
      </c>
      <c r="E469" s="227" t="s">
        <v>19</v>
      </c>
      <c r="F469" s="228" t="s">
        <v>555</v>
      </c>
      <c r="G469" s="226"/>
      <c r="H469" s="227" t="s">
        <v>19</v>
      </c>
      <c r="I469" s="229"/>
      <c r="J469" s="226"/>
      <c r="K469" s="226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142</v>
      </c>
      <c r="AU469" s="234" t="s">
        <v>82</v>
      </c>
      <c r="AV469" s="13" t="s">
        <v>80</v>
      </c>
      <c r="AW469" s="13" t="s">
        <v>34</v>
      </c>
      <c r="AX469" s="13" t="s">
        <v>72</v>
      </c>
      <c r="AY469" s="234" t="s">
        <v>129</v>
      </c>
    </row>
    <row r="470" s="14" customFormat="1">
      <c r="A470" s="14"/>
      <c r="B470" s="235"/>
      <c r="C470" s="236"/>
      <c r="D470" s="218" t="s">
        <v>142</v>
      </c>
      <c r="E470" s="237" t="s">
        <v>19</v>
      </c>
      <c r="F470" s="238" t="s">
        <v>556</v>
      </c>
      <c r="G470" s="236"/>
      <c r="H470" s="239">
        <v>5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142</v>
      </c>
      <c r="AU470" s="245" t="s">
        <v>82</v>
      </c>
      <c r="AV470" s="14" t="s">
        <v>82</v>
      </c>
      <c r="AW470" s="14" t="s">
        <v>34</v>
      </c>
      <c r="AX470" s="14" t="s">
        <v>72</v>
      </c>
      <c r="AY470" s="245" t="s">
        <v>129</v>
      </c>
    </row>
    <row r="471" s="15" customFormat="1">
      <c r="A471" s="15"/>
      <c r="B471" s="246"/>
      <c r="C471" s="247"/>
      <c r="D471" s="218" t="s">
        <v>142</v>
      </c>
      <c r="E471" s="248" t="s">
        <v>19</v>
      </c>
      <c r="F471" s="249" t="s">
        <v>153</v>
      </c>
      <c r="G471" s="247"/>
      <c r="H471" s="250">
        <v>20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6" t="s">
        <v>142</v>
      </c>
      <c r="AU471" s="256" t="s">
        <v>82</v>
      </c>
      <c r="AV471" s="15" t="s">
        <v>136</v>
      </c>
      <c r="AW471" s="15" t="s">
        <v>34</v>
      </c>
      <c r="AX471" s="15" t="s">
        <v>80</v>
      </c>
      <c r="AY471" s="256" t="s">
        <v>129</v>
      </c>
    </row>
    <row r="472" s="2" customFormat="1" ht="16.5" customHeight="1">
      <c r="A472" s="40"/>
      <c r="B472" s="41"/>
      <c r="C472" s="257" t="s">
        <v>571</v>
      </c>
      <c r="D472" s="257" t="s">
        <v>212</v>
      </c>
      <c r="E472" s="258" t="s">
        <v>572</v>
      </c>
      <c r="F472" s="259" t="s">
        <v>573</v>
      </c>
      <c r="G472" s="260" t="s">
        <v>202</v>
      </c>
      <c r="H472" s="261">
        <v>20.399999999999999</v>
      </c>
      <c r="I472" s="262"/>
      <c r="J472" s="261">
        <f>ROUND(I472*H472,2)</f>
        <v>0</v>
      </c>
      <c r="K472" s="259" t="s">
        <v>296</v>
      </c>
      <c r="L472" s="263"/>
      <c r="M472" s="264" t="s">
        <v>19</v>
      </c>
      <c r="N472" s="265" t="s">
        <v>43</v>
      </c>
      <c r="O472" s="86"/>
      <c r="P472" s="214">
        <f>O472*H472</f>
        <v>0</v>
      </c>
      <c r="Q472" s="214">
        <v>0.13100000000000001</v>
      </c>
      <c r="R472" s="214">
        <f>Q472*H472</f>
        <v>2.6724000000000001</v>
      </c>
      <c r="S472" s="214">
        <v>0</v>
      </c>
      <c r="T472" s="215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6" t="s">
        <v>199</v>
      </c>
      <c r="AT472" s="216" t="s">
        <v>212</v>
      </c>
      <c r="AU472" s="216" t="s">
        <v>82</v>
      </c>
      <c r="AY472" s="19" t="s">
        <v>129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9" t="s">
        <v>80</v>
      </c>
      <c r="BK472" s="217">
        <f>ROUND(I472*H472,2)</f>
        <v>0</v>
      </c>
      <c r="BL472" s="19" t="s">
        <v>136</v>
      </c>
      <c r="BM472" s="216" t="s">
        <v>574</v>
      </c>
    </row>
    <row r="473" s="2" customFormat="1">
      <c r="A473" s="40"/>
      <c r="B473" s="41"/>
      <c r="C473" s="42"/>
      <c r="D473" s="218" t="s">
        <v>138</v>
      </c>
      <c r="E473" s="42"/>
      <c r="F473" s="219" t="s">
        <v>573</v>
      </c>
      <c r="G473" s="42"/>
      <c r="H473" s="42"/>
      <c r="I473" s="220"/>
      <c r="J473" s="42"/>
      <c r="K473" s="42"/>
      <c r="L473" s="46"/>
      <c r="M473" s="221"/>
      <c r="N473" s="222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138</v>
      </c>
      <c r="AU473" s="19" t="s">
        <v>82</v>
      </c>
    </row>
    <row r="474" s="14" customFormat="1">
      <c r="A474" s="14"/>
      <c r="B474" s="235"/>
      <c r="C474" s="236"/>
      <c r="D474" s="218" t="s">
        <v>142</v>
      </c>
      <c r="E474" s="237" t="s">
        <v>19</v>
      </c>
      <c r="F474" s="238" t="s">
        <v>575</v>
      </c>
      <c r="G474" s="236"/>
      <c r="H474" s="239">
        <v>20.399999999999999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142</v>
      </c>
      <c r="AU474" s="245" t="s">
        <v>82</v>
      </c>
      <c r="AV474" s="14" t="s">
        <v>82</v>
      </c>
      <c r="AW474" s="14" t="s">
        <v>34</v>
      </c>
      <c r="AX474" s="14" t="s">
        <v>80</v>
      </c>
      <c r="AY474" s="245" t="s">
        <v>129</v>
      </c>
    </row>
    <row r="475" s="12" customFormat="1" ht="22.8" customHeight="1">
      <c r="A475" s="12"/>
      <c r="B475" s="190"/>
      <c r="C475" s="191"/>
      <c r="D475" s="192" t="s">
        <v>71</v>
      </c>
      <c r="E475" s="204" t="s">
        <v>576</v>
      </c>
      <c r="F475" s="204" t="s">
        <v>577</v>
      </c>
      <c r="G475" s="191"/>
      <c r="H475" s="191"/>
      <c r="I475" s="194"/>
      <c r="J475" s="205">
        <f>BK475</f>
        <v>0</v>
      </c>
      <c r="K475" s="191"/>
      <c r="L475" s="196"/>
      <c r="M475" s="197"/>
      <c r="N475" s="198"/>
      <c r="O475" s="198"/>
      <c r="P475" s="199">
        <f>SUM(P476:P490)</f>
        <v>0</v>
      </c>
      <c r="Q475" s="198"/>
      <c r="R475" s="199">
        <f>SUM(R476:R490)</f>
        <v>26.423279999999998</v>
      </c>
      <c r="S475" s="198"/>
      <c r="T475" s="200">
        <f>SUM(T476:T490)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1" t="s">
        <v>80</v>
      </c>
      <c r="AT475" s="202" t="s">
        <v>71</v>
      </c>
      <c r="AU475" s="202" t="s">
        <v>80</v>
      </c>
      <c r="AY475" s="201" t="s">
        <v>129</v>
      </c>
      <c r="BK475" s="203">
        <f>SUM(BK476:BK490)</f>
        <v>0</v>
      </c>
    </row>
    <row r="476" s="2" customFormat="1" ht="21.75" customHeight="1">
      <c r="A476" s="40"/>
      <c r="B476" s="41"/>
      <c r="C476" s="206" t="s">
        <v>578</v>
      </c>
      <c r="D476" s="206" t="s">
        <v>131</v>
      </c>
      <c r="E476" s="207" t="s">
        <v>579</v>
      </c>
      <c r="F476" s="208" t="s">
        <v>580</v>
      </c>
      <c r="G476" s="209" t="s">
        <v>202</v>
      </c>
      <c r="H476" s="210">
        <v>24</v>
      </c>
      <c r="I476" s="211"/>
      <c r="J476" s="210">
        <f>ROUND(I476*H476,2)</f>
        <v>0</v>
      </c>
      <c r="K476" s="208" t="s">
        <v>135</v>
      </c>
      <c r="L476" s="46"/>
      <c r="M476" s="212" t="s">
        <v>19</v>
      </c>
      <c r="N476" s="213" t="s">
        <v>43</v>
      </c>
      <c r="O476" s="86"/>
      <c r="P476" s="214">
        <f>O476*H476</f>
        <v>0</v>
      </c>
      <c r="Q476" s="214">
        <v>0.46000000000000002</v>
      </c>
      <c r="R476" s="214">
        <f>Q476*H476</f>
        <v>11.040000000000001</v>
      </c>
      <c r="S476" s="214">
        <v>0</v>
      </c>
      <c r="T476" s="215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6" t="s">
        <v>136</v>
      </c>
      <c r="AT476" s="216" t="s">
        <v>131</v>
      </c>
      <c r="AU476" s="216" t="s">
        <v>82</v>
      </c>
      <c r="AY476" s="19" t="s">
        <v>129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9" t="s">
        <v>80</v>
      </c>
      <c r="BK476" s="217">
        <f>ROUND(I476*H476,2)</f>
        <v>0</v>
      </c>
      <c r="BL476" s="19" t="s">
        <v>136</v>
      </c>
      <c r="BM476" s="216" t="s">
        <v>581</v>
      </c>
    </row>
    <row r="477" s="2" customFormat="1">
      <c r="A477" s="40"/>
      <c r="B477" s="41"/>
      <c r="C477" s="42"/>
      <c r="D477" s="218" t="s">
        <v>138</v>
      </c>
      <c r="E477" s="42"/>
      <c r="F477" s="219" t="s">
        <v>582</v>
      </c>
      <c r="G477" s="42"/>
      <c r="H477" s="42"/>
      <c r="I477" s="220"/>
      <c r="J477" s="42"/>
      <c r="K477" s="42"/>
      <c r="L477" s="46"/>
      <c r="M477" s="221"/>
      <c r="N477" s="222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138</v>
      </c>
      <c r="AU477" s="19" t="s">
        <v>82</v>
      </c>
    </row>
    <row r="478" s="2" customFormat="1">
      <c r="A478" s="40"/>
      <c r="B478" s="41"/>
      <c r="C478" s="42"/>
      <c r="D478" s="223" t="s">
        <v>140</v>
      </c>
      <c r="E478" s="42"/>
      <c r="F478" s="224" t="s">
        <v>583</v>
      </c>
      <c r="G478" s="42"/>
      <c r="H478" s="42"/>
      <c r="I478" s="220"/>
      <c r="J478" s="42"/>
      <c r="K478" s="42"/>
      <c r="L478" s="46"/>
      <c r="M478" s="221"/>
      <c r="N478" s="222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140</v>
      </c>
      <c r="AU478" s="19" t="s">
        <v>82</v>
      </c>
    </row>
    <row r="479" s="13" customFormat="1">
      <c r="A479" s="13"/>
      <c r="B479" s="225"/>
      <c r="C479" s="226"/>
      <c r="D479" s="218" t="s">
        <v>142</v>
      </c>
      <c r="E479" s="227" t="s">
        <v>19</v>
      </c>
      <c r="F479" s="228" t="s">
        <v>584</v>
      </c>
      <c r="G479" s="226"/>
      <c r="H479" s="227" t="s">
        <v>19</v>
      </c>
      <c r="I479" s="229"/>
      <c r="J479" s="226"/>
      <c r="K479" s="226"/>
      <c r="L479" s="230"/>
      <c r="M479" s="231"/>
      <c r="N479" s="232"/>
      <c r="O479" s="232"/>
      <c r="P479" s="232"/>
      <c r="Q479" s="232"/>
      <c r="R479" s="232"/>
      <c r="S479" s="232"/>
      <c r="T479" s="23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4" t="s">
        <v>142</v>
      </c>
      <c r="AU479" s="234" t="s">
        <v>82</v>
      </c>
      <c r="AV479" s="13" t="s">
        <v>80</v>
      </c>
      <c r="AW479" s="13" t="s">
        <v>34</v>
      </c>
      <c r="AX479" s="13" t="s">
        <v>72</v>
      </c>
      <c r="AY479" s="234" t="s">
        <v>129</v>
      </c>
    </row>
    <row r="480" s="14" customFormat="1">
      <c r="A480" s="14"/>
      <c r="B480" s="235"/>
      <c r="C480" s="236"/>
      <c r="D480" s="218" t="s">
        <v>142</v>
      </c>
      <c r="E480" s="237" t="s">
        <v>19</v>
      </c>
      <c r="F480" s="238" t="s">
        <v>585</v>
      </c>
      <c r="G480" s="236"/>
      <c r="H480" s="239">
        <v>24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142</v>
      </c>
      <c r="AU480" s="245" t="s">
        <v>82</v>
      </c>
      <c r="AV480" s="14" t="s">
        <v>82</v>
      </c>
      <c r="AW480" s="14" t="s">
        <v>34</v>
      </c>
      <c r="AX480" s="14" t="s">
        <v>72</v>
      </c>
      <c r="AY480" s="245" t="s">
        <v>129</v>
      </c>
    </row>
    <row r="481" s="15" customFormat="1">
      <c r="A481" s="15"/>
      <c r="B481" s="246"/>
      <c r="C481" s="247"/>
      <c r="D481" s="218" t="s">
        <v>142</v>
      </c>
      <c r="E481" s="248" t="s">
        <v>19</v>
      </c>
      <c r="F481" s="249" t="s">
        <v>153</v>
      </c>
      <c r="G481" s="247"/>
      <c r="H481" s="250">
        <v>24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6" t="s">
        <v>142</v>
      </c>
      <c r="AU481" s="256" t="s">
        <v>82</v>
      </c>
      <c r="AV481" s="15" t="s">
        <v>136</v>
      </c>
      <c r="AW481" s="15" t="s">
        <v>34</v>
      </c>
      <c r="AX481" s="15" t="s">
        <v>80</v>
      </c>
      <c r="AY481" s="256" t="s">
        <v>129</v>
      </c>
    </row>
    <row r="482" s="2" customFormat="1" ht="24.15" customHeight="1">
      <c r="A482" s="40"/>
      <c r="B482" s="41"/>
      <c r="C482" s="206" t="s">
        <v>586</v>
      </c>
      <c r="D482" s="206" t="s">
        <v>131</v>
      </c>
      <c r="E482" s="207" t="s">
        <v>587</v>
      </c>
      <c r="F482" s="208" t="s">
        <v>588</v>
      </c>
      <c r="G482" s="209" t="s">
        <v>202</v>
      </c>
      <c r="H482" s="210">
        <v>24</v>
      </c>
      <c r="I482" s="211"/>
      <c r="J482" s="210">
        <f>ROUND(I482*H482,2)</f>
        <v>0</v>
      </c>
      <c r="K482" s="208" t="s">
        <v>135</v>
      </c>
      <c r="L482" s="46"/>
      <c r="M482" s="212" t="s">
        <v>19</v>
      </c>
      <c r="N482" s="213" t="s">
        <v>43</v>
      </c>
      <c r="O482" s="86"/>
      <c r="P482" s="214">
        <f>O482*H482</f>
        <v>0</v>
      </c>
      <c r="Q482" s="214">
        <v>0.00068999999999999997</v>
      </c>
      <c r="R482" s="214">
        <f>Q482*H482</f>
        <v>0.016559999999999998</v>
      </c>
      <c r="S482" s="214">
        <v>0</v>
      </c>
      <c r="T482" s="215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6" t="s">
        <v>136</v>
      </c>
      <c r="AT482" s="216" t="s">
        <v>131</v>
      </c>
      <c r="AU482" s="216" t="s">
        <v>82</v>
      </c>
      <c r="AY482" s="19" t="s">
        <v>129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9" t="s">
        <v>80</v>
      </c>
      <c r="BK482" s="217">
        <f>ROUND(I482*H482,2)</f>
        <v>0</v>
      </c>
      <c r="BL482" s="19" t="s">
        <v>136</v>
      </c>
      <c r="BM482" s="216" t="s">
        <v>589</v>
      </c>
    </row>
    <row r="483" s="2" customFormat="1">
      <c r="A483" s="40"/>
      <c r="B483" s="41"/>
      <c r="C483" s="42"/>
      <c r="D483" s="218" t="s">
        <v>138</v>
      </c>
      <c r="E483" s="42"/>
      <c r="F483" s="219" t="s">
        <v>590</v>
      </c>
      <c r="G483" s="42"/>
      <c r="H483" s="42"/>
      <c r="I483" s="220"/>
      <c r="J483" s="42"/>
      <c r="K483" s="42"/>
      <c r="L483" s="46"/>
      <c r="M483" s="221"/>
      <c r="N483" s="222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138</v>
      </c>
      <c r="AU483" s="19" t="s">
        <v>82</v>
      </c>
    </row>
    <row r="484" s="2" customFormat="1">
      <c r="A484" s="40"/>
      <c r="B484" s="41"/>
      <c r="C484" s="42"/>
      <c r="D484" s="223" t="s">
        <v>140</v>
      </c>
      <c r="E484" s="42"/>
      <c r="F484" s="224" t="s">
        <v>591</v>
      </c>
      <c r="G484" s="42"/>
      <c r="H484" s="42"/>
      <c r="I484" s="220"/>
      <c r="J484" s="42"/>
      <c r="K484" s="42"/>
      <c r="L484" s="46"/>
      <c r="M484" s="221"/>
      <c r="N484" s="222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140</v>
      </c>
      <c r="AU484" s="19" t="s">
        <v>82</v>
      </c>
    </row>
    <row r="485" s="2" customFormat="1" ht="24.15" customHeight="1">
      <c r="A485" s="40"/>
      <c r="B485" s="41"/>
      <c r="C485" s="206" t="s">
        <v>592</v>
      </c>
      <c r="D485" s="206" t="s">
        <v>131</v>
      </c>
      <c r="E485" s="207" t="s">
        <v>593</v>
      </c>
      <c r="F485" s="208" t="s">
        <v>594</v>
      </c>
      <c r="G485" s="209" t="s">
        <v>202</v>
      </c>
      <c r="H485" s="210">
        <v>24</v>
      </c>
      <c r="I485" s="211"/>
      <c r="J485" s="210">
        <f>ROUND(I485*H485,2)</f>
        <v>0</v>
      </c>
      <c r="K485" s="208" t="s">
        <v>135</v>
      </c>
      <c r="L485" s="46"/>
      <c r="M485" s="212" t="s">
        <v>19</v>
      </c>
      <c r="N485" s="213" t="s">
        <v>43</v>
      </c>
      <c r="O485" s="86"/>
      <c r="P485" s="214">
        <f>O485*H485</f>
        <v>0</v>
      </c>
      <c r="Q485" s="214">
        <v>0.64027999999999996</v>
      </c>
      <c r="R485" s="214">
        <f>Q485*H485</f>
        <v>15.366719999999999</v>
      </c>
      <c r="S485" s="214">
        <v>0</v>
      </c>
      <c r="T485" s="215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6" t="s">
        <v>136</v>
      </c>
      <c r="AT485" s="216" t="s">
        <v>131</v>
      </c>
      <c r="AU485" s="216" t="s">
        <v>82</v>
      </c>
      <c r="AY485" s="19" t="s">
        <v>129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9" t="s">
        <v>80</v>
      </c>
      <c r="BK485" s="217">
        <f>ROUND(I485*H485,2)</f>
        <v>0</v>
      </c>
      <c r="BL485" s="19" t="s">
        <v>136</v>
      </c>
      <c r="BM485" s="216" t="s">
        <v>595</v>
      </c>
    </row>
    <row r="486" s="2" customFormat="1">
      <c r="A486" s="40"/>
      <c r="B486" s="41"/>
      <c r="C486" s="42"/>
      <c r="D486" s="218" t="s">
        <v>138</v>
      </c>
      <c r="E486" s="42"/>
      <c r="F486" s="219" t="s">
        <v>596</v>
      </c>
      <c r="G486" s="42"/>
      <c r="H486" s="42"/>
      <c r="I486" s="220"/>
      <c r="J486" s="42"/>
      <c r="K486" s="42"/>
      <c r="L486" s="46"/>
      <c r="M486" s="221"/>
      <c r="N486" s="222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138</v>
      </c>
      <c r="AU486" s="19" t="s">
        <v>82</v>
      </c>
    </row>
    <row r="487" s="2" customFormat="1">
      <c r="A487" s="40"/>
      <c r="B487" s="41"/>
      <c r="C487" s="42"/>
      <c r="D487" s="223" t="s">
        <v>140</v>
      </c>
      <c r="E487" s="42"/>
      <c r="F487" s="224" t="s">
        <v>597</v>
      </c>
      <c r="G487" s="42"/>
      <c r="H487" s="42"/>
      <c r="I487" s="220"/>
      <c r="J487" s="42"/>
      <c r="K487" s="42"/>
      <c r="L487" s="46"/>
      <c r="M487" s="221"/>
      <c r="N487" s="222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140</v>
      </c>
      <c r="AU487" s="19" t="s">
        <v>82</v>
      </c>
    </row>
    <row r="488" s="13" customFormat="1">
      <c r="A488" s="13"/>
      <c r="B488" s="225"/>
      <c r="C488" s="226"/>
      <c r="D488" s="218" t="s">
        <v>142</v>
      </c>
      <c r="E488" s="227" t="s">
        <v>19</v>
      </c>
      <c r="F488" s="228" t="s">
        <v>598</v>
      </c>
      <c r="G488" s="226"/>
      <c r="H488" s="227" t="s">
        <v>19</v>
      </c>
      <c r="I488" s="229"/>
      <c r="J488" s="226"/>
      <c r="K488" s="226"/>
      <c r="L488" s="230"/>
      <c r="M488" s="231"/>
      <c r="N488" s="232"/>
      <c r="O488" s="232"/>
      <c r="P488" s="232"/>
      <c r="Q488" s="232"/>
      <c r="R488" s="232"/>
      <c r="S488" s="232"/>
      <c r="T488" s="23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4" t="s">
        <v>142</v>
      </c>
      <c r="AU488" s="234" t="s">
        <v>82</v>
      </c>
      <c r="AV488" s="13" t="s">
        <v>80</v>
      </c>
      <c r="AW488" s="13" t="s">
        <v>34</v>
      </c>
      <c r="AX488" s="13" t="s">
        <v>72</v>
      </c>
      <c r="AY488" s="234" t="s">
        <v>129</v>
      </c>
    </row>
    <row r="489" s="14" customFormat="1">
      <c r="A489" s="14"/>
      <c r="B489" s="235"/>
      <c r="C489" s="236"/>
      <c r="D489" s="218" t="s">
        <v>142</v>
      </c>
      <c r="E489" s="237" t="s">
        <v>19</v>
      </c>
      <c r="F489" s="238" t="s">
        <v>585</v>
      </c>
      <c r="G489" s="236"/>
      <c r="H489" s="239">
        <v>24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5" t="s">
        <v>142</v>
      </c>
      <c r="AU489" s="245" t="s">
        <v>82</v>
      </c>
      <c r="AV489" s="14" t="s">
        <v>82</v>
      </c>
      <c r="AW489" s="14" t="s">
        <v>34</v>
      </c>
      <c r="AX489" s="14" t="s">
        <v>72</v>
      </c>
      <c r="AY489" s="245" t="s">
        <v>129</v>
      </c>
    </row>
    <row r="490" s="15" customFormat="1">
      <c r="A490" s="15"/>
      <c r="B490" s="246"/>
      <c r="C490" s="247"/>
      <c r="D490" s="218" t="s">
        <v>142</v>
      </c>
      <c r="E490" s="248" t="s">
        <v>19</v>
      </c>
      <c r="F490" s="249" t="s">
        <v>153</v>
      </c>
      <c r="G490" s="247"/>
      <c r="H490" s="250">
        <v>24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6" t="s">
        <v>142</v>
      </c>
      <c r="AU490" s="256" t="s">
        <v>82</v>
      </c>
      <c r="AV490" s="15" t="s">
        <v>136</v>
      </c>
      <c r="AW490" s="15" t="s">
        <v>34</v>
      </c>
      <c r="AX490" s="15" t="s">
        <v>80</v>
      </c>
      <c r="AY490" s="256" t="s">
        <v>129</v>
      </c>
    </row>
    <row r="491" s="12" customFormat="1" ht="22.8" customHeight="1">
      <c r="A491" s="12"/>
      <c r="B491" s="190"/>
      <c r="C491" s="191"/>
      <c r="D491" s="192" t="s">
        <v>71</v>
      </c>
      <c r="E491" s="204" t="s">
        <v>599</v>
      </c>
      <c r="F491" s="204" t="s">
        <v>600</v>
      </c>
      <c r="G491" s="191"/>
      <c r="H491" s="191"/>
      <c r="I491" s="194"/>
      <c r="J491" s="205">
        <f>BK491</f>
        <v>0</v>
      </c>
      <c r="K491" s="191"/>
      <c r="L491" s="196"/>
      <c r="M491" s="197"/>
      <c r="N491" s="198"/>
      <c r="O491" s="198"/>
      <c r="P491" s="199">
        <f>SUM(P492:P538)</f>
        <v>0</v>
      </c>
      <c r="Q491" s="198"/>
      <c r="R491" s="199">
        <f>SUM(R492:R538)</f>
        <v>83.940081200000009</v>
      </c>
      <c r="S491" s="198"/>
      <c r="T491" s="200">
        <f>SUM(T492:T538)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1" t="s">
        <v>80</v>
      </c>
      <c r="AT491" s="202" t="s">
        <v>71</v>
      </c>
      <c r="AU491" s="202" t="s">
        <v>80</v>
      </c>
      <c r="AY491" s="201" t="s">
        <v>129</v>
      </c>
      <c r="BK491" s="203">
        <f>SUM(BK492:BK538)</f>
        <v>0</v>
      </c>
    </row>
    <row r="492" s="2" customFormat="1" ht="24.15" customHeight="1">
      <c r="A492" s="40"/>
      <c r="B492" s="41"/>
      <c r="C492" s="206" t="s">
        <v>601</v>
      </c>
      <c r="D492" s="206" t="s">
        <v>131</v>
      </c>
      <c r="E492" s="207" t="s">
        <v>466</v>
      </c>
      <c r="F492" s="208" t="s">
        <v>467</v>
      </c>
      <c r="G492" s="209" t="s">
        <v>202</v>
      </c>
      <c r="H492" s="210">
        <v>134</v>
      </c>
      <c r="I492" s="211"/>
      <c r="J492" s="210">
        <f>ROUND(I492*H492,2)</f>
        <v>0</v>
      </c>
      <c r="K492" s="208" t="s">
        <v>135</v>
      </c>
      <c r="L492" s="46"/>
      <c r="M492" s="212" t="s">
        <v>19</v>
      </c>
      <c r="N492" s="213" t="s">
        <v>43</v>
      </c>
      <c r="O492" s="86"/>
      <c r="P492" s="214">
        <f>O492*H492</f>
        <v>0</v>
      </c>
      <c r="Q492" s="214">
        <v>0.23000000000000001</v>
      </c>
      <c r="R492" s="214">
        <f>Q492*H492</f>
        <v>30.82</v>
      </c>
      <c r="S492" s="214">
        <v>0</v>
      </c>
      <c r="T492" s="215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6" t="s">
        <v>136</v>
      </c>
      <c r="AT492" s="216" t="s">
        <v>131</v>
      </c>
      <c r="AU492" s="216" t="s">
        <v>82</v>
      </c>
      <c r="AY492" s="19" t="s">
        <v>129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9" t="s">
        <v>80</v>
      </c>
      <c r="BK492" s="217">
        <f>ROUND(I492*H492,2)</f>
        <v>0</v>
      </c>
      <c r="BL492" s="19" t="s">
        <v>136</v>
      </c>
      <c r="BM492" s="216" t="s">
        <v>602</v>
      </c>
    </row>
    <row r="493" s="2" customFormat="1">
      <c r="A493" s="40"/>
      <c r="B493" s="41"/>
      <c r="C493" s="42"/>
      <c r="D493" s="218" t="s">
        <v>138</v>
      </c>
      <c r="E493" s="42"/>
      <c r="F493" s="219" t="s">
        <v>469</v>
      </c>
      <c r="G493" s="42"/>
      <c r="H493" s="42"/>
      <c r="I493" s="220"/>
      <c r="J493" s="42"/>
      <c r="K493" s="42"/>
      <c r="L493" s="46"/>
      <c r="M493" s="221"/>
      <c r="N493" s="222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138</v>
      </c>
      <c r="AU493" s="19" t="s">
        <v>82</v>
      </c>
    </row>
    <row r="494" s="2" customFormat="1">
      <c r="A494" s="40"/>
      <c r="B494" s="41"/>
      <c r="C494" s="42"/>
      <c r="D494" s="223" t="s">
        <v>140</v>
      </c>
      <c r="E494" s="42"/>
      <c r="F494" s="224" t="s">
        <v>470</v>
      </c>
      <c r="G494" s="42"/>
      <c r="H494" s="42"/>
      <c r="I494" s="220"/>
      <c r="J494" s="42"/>
      <c r="K494" s="42"/>
      <c r="L494" s="46"/>
      <c r="M494" s="221"/>
      <c r="N494" s="222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140</v>
      </c>
      <c r="AU494" s="19" t="s">
        <v>82</v>
      </c>
    </row>
    <row r="495" s="13" customFormat="1">
      <c r="A495" s="13"/>
      <c r="B495" s="225"/>
      <c r="C495" s="226"/>
      <c r="D495" s="218" t="s">
        <v>142</v>
      </c>
      <c r="E495" s="227" t="s">
        <v>19</v>
      </c>
      <c r="F495" s="228" t="s">
        <v>603</v>
      </c>
      <c r="G495" s="226"/>
      <c r="H495" s="227" t="s">
        <v>19</v>
      </c>
      <c r="I495" s="229"/>
      <c r="J495" s="226"/>
      <c r="K495" s="226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142</v>
      </c>
      <c r="AU495" s="234" t="s">
        <v>82</v>
      </c>
      <c r="AV495" s="13" t="s">
        <v>80</v>
      </c>
      <c r="AW495" s="13" t="s">
        <v>34</v>
      </c>
      <c r="AX495" s="13" t="s">
        <v>72</v>
      </c>
      <c r="AY495" s="234" t="s">
        <v>129</v>
      </c>
    </row>
    <row r="496" s="14" customFormat="1">
      <c r="A496" s="14"/>
      <c r="B496" s="235"/>
      <c r="C496" s="236"/>
      <c r="D496" s="218" t="s">
        <v>142</v>
      </c>
      <c r="E496" s="237" t="s">
        <v>19</v>
      </c>
      <c r="F496" s="238" t="s">
        <v>604</v>
      </c>
      <c r="G496" s="236"/>
      <c r="H496" s="239">
        <v>4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142</v>
      </c>
      <c r="AU496" s="245" t="s">
        <v>82</v>
      </c>
      <c r="AV496" s="14" t="s">
        <v>82</v>
      </c>
      <c r="AW496" s="14" t="s">
        <v>34</v>
      </c>
      <c r="AX496" s="14" t="s">
        <v>72</v>
      </c>
      <c r="AY496" s="245" t="s">
        <v>129</v>
      </c>
    </row>
    <row r="497" s="16" customFormat="1">
      <c r="A497" s="16"/>
      <c r="B497" s="266"/>
      <c r="C497" s="267"/>
      <c r="D497" s="218" t="s">
        <v>142</v>
      </c>
      <c r="E497" s="268" t="s">
        <v>19</v>
      </c>
      <c r="F497" s="269" t="s">
        <v>605</v>
      </c>
      <c r="G497" s="267"/>
      <c r="H497" s="270">
        <v>4</v>
      </c>
      <c r="I497" s="271"/>
      <c r="J497" s="267"/>
      <c r="K497" s="267"/>
      <c r="L497" s="272"/>
      <c r="M497" s="273"/>
      <c r="N497" s="274"/>
      <c r="O497" s="274"/>
      <c r="P497" s="274"/>
      <c r="Q497" s="274"/>
      <c r="R497" s="274"/>
      <c r="S497" s="274"/>
      <c r="T497" s="275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76" t="s">
        <v>142</v>
      </c>
      <c r="AU497" s="276" t="s">
        <v>82</v>
      </c>
      <c r="AV497" s="16" t="s">
        <v>160</v>
      </c>
      <c r="AW497" s="16" t="s">
        <v>34</v>
      </c>
      <c r="AX497" s="16" t="s">
        <v>72</v>
      </c>
      <c r="AY497" s="276" t="s">
        <v>129</v>
      </c>
    </row>
    <row r="498" s="13" customFormat="1">
      <c r="A498" s="13"/>
      <c r="B498" s="225"/>
      <c r="C498" s="226"/>
      <c r="D498" s="218" t="s">
        <v>142</v>
      </c>
      <c r="E498" s="227" t="s">
        <v>19</v>
      </c>
      <c r="F498" s="228" t="s">
        <v>606</v>
      </c>
      <c r="G498" s="226"/>
      <c r="H498" s="227" t="s">
        <v>19</v>
      </c>
      <c r="I498" s="229"/>
      <c r="J498" s="226"/>
      <c r="K498" s="226"/>
      <c r="L498" s="230"/>
      <c r="M498" s="231"/>
      <c r="N498" s="232"/>
      <c r="O498" s="232"/>
      <c r="P498" s="232"/>
      <c r="Q498" s="232"/>
      <c r="R498" s="232"/>
      <c r="S498" s="232"/>
      <c r="T498" s="23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4" t="s">
        <v>142</v>
      </c>
      <c r="AU498" s="234" t="s">
        <v>82</v>
      </c>
      <c r="AV498" s="13" t="s">
        <v>80</v>
      </c>
      <c r="AW498" s="13" t="s">
        <v>34</v>
      </c>
      <c r="AX498" s="13" t="s">
        <v>72</v>
      </c>
      <c r="AY498" s="234" t="s">
        <v>129</v>
      </c>
    </row>
    <row r="499" s="14" customFormat="1">
      <c r="A499" s="14"/>
      <c r="B499" s="235"/>
      <c r="C499" s="236"/>
      <c r="D499" s="218" t="s">
        <v>142</v>
      </c>
      <c r="E499" s="237" t="s">
        <v>19</v>
      </c>
      <c r="F499" s="238" t="s">
        <v>607</v>
      </c>
      <c r="G499" s="236"/>
      <c r="H499" s="239">
        <v>130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142</v>
      </c>
      <c r="AU499" s="245" t="s">
        <v>82</v>
      </c>
      <c r="AV499" s="14" t="s">
        <v>82</v>
      </c>
      <c r="AW499" s="14" t="s">
        <v>34</v>
      </c>
      <c r="AX499" s="14" t="s">
        <v>72</v>
      </c>
      <c r="AY499" s="245" t="s">
        <v>129</v>
      </c>
    </row>
    <row r="500" s="16" customFormat="1">
      <c r="A500" s="16"/>
      <c r="B500" s="266"/>
      <c r="C500" s="267"/>
      <c r="D500" s="218" t="s">
        <v>142</v>
      </c>
      <c r="E500" s="268" t="s">
        <v>19</v>
      </c>
      <c r="F500" s="269" t="s">
        <v>605</v>
      </c>
      <c r="G500" s="267"/>
      <c r="H500" s="270">
        <v>130</v>
      </c>
      <c r="I500" s="271"/>
      <c r="J500" s="267"/>
      <c r="K500" s="267"/>
      <c r="L500" s="272"/>
      <c r="M500" s="273"/>
      <c r="N500" s="274"/>
      <c r="O500" s="274"/>
      <c r="P500" s="274"/>
      <c r="Q500" s="274"/>
      <c r="R500" s="274"/>
      <c r="S500" s="274"/>
      <c r="T500" s="275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276" t="s">
        <v>142</v>
      </c>
      <c r="AU500" s="276" t="s">
        <v>82</v>
      </c>
      <c r="AV500" s="16" t="s">
        <v>160</v>
      </c>
      <c r="AW500" s="16" t="s">
        <v>34</v>
      </c>
      <c r="AX500" s="16" t="s">
        <v>72</v>
      </c>
      <c r="AY500" s="276" t="s">
        <v>129</v>
      </c>
    </row>
    <row r="501" s="15" customFormat="1">
      <c r="A501" s="15"/>
      <c r="B501" s="246"/>
      <c r="C501" s="247"/>
      <c r="D501" s="218" t="s">
        <v>142</v>
      </c>
      <c r="E501" s="248" t="s">
        <v>19</v>
      </c>
      <c r="F501" s="249" t="s">
        <v>153</v>
      </c>
      <c r="G501" s="247"/>
      <c r="H501" s="250">
        <v>134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6" t="s">
        <v>142</v>
      </c>
      <c r="AU501" s="256" t="s">
        <v>82</v>
      </c>
      <c r="AV501" s="15" t="s">
        <v>136</v>
      </c>
      <c r="AW501" s="15" t="s">
        <v>34</v>
      </c>
      <c r="AX501" s="15" t="s">
        <v>80</v>
      </c>
      <c r="AY501" s="256" t="s">
        <v>129</v>
      </c>
    </row>
    <row r="502" s="2" customFormat="1" ht="24.15" customHeight="1">
      <c r="A502" s="40"/>
      <c r="B502" s="41"/>
      <c r="C502" s="206" t="s">
        <v>608</v>
      </c>
      <c r="D502" s="206" t="s">
        <v>131</v>
      </c>
      <c r="E502" s="207" t="s">
        <v>609</v>
      </c>
      <c r="F502" s="208" t="s">
        <v>610</v>
      </c>
      <c r="G502" s="209" t="s">
        <v>202</v>
      </c>
      <c r="H502" s="210">
        <v>143</v>
      </c>
      <c r="I502" s="211"/>
      <c r="J502" s="210">
        <f>ROUND(I502*H502,2)</f>
        <v>0</v>
      </c>
      <c r="K502" s="208" t="s">
        <v>135</v>
      </c>
      <c r="L502" s="46"/>
      <c r="M502" s="212" t="s">
        <v>19</v>
      </c>
      <c r="N502" s="213" t="s">
        <v>43</v>
      </c>
      <c r="O502" s="86"/>
      <c r="P502" s="214">
        <f>O502*H502</f>
        <v>0</v>
      </c>
      <c r="Q502" s="214">
        <v>0.34499999999999997</v>
      </c>
      <c r="R502" s="214">
        <f>Q502*H502</f>
        <v>49.334999999999994</v>
      </c>
      <c r="S502" s="214">
        <v>0</v>
      </c>
      <c r="T502" s="215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6" t="s">
        <v>136</v>
      </c>
      <c r="AT502" s="216" t="s">
        <v>131</v>
      </c>
      <c r="AU502" s="216" t="s">
        <v>82</v>
      </c>
      <c r="AY502" s="19" t="s">
        <v>129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9" t="s">
        <v>80</v>
      </c>
      <c r="BK502" s="217">
        <f>ROUND(I502*H502,2)</f>
        <v>0</v>
      </c>
      <c r="BL502" s="19" t="s">
        <v>136</v>
      </c>
      <c r="BM502" s="216" t="s">
        <v>611</v>
      </c>
    </row>
    <row r="503" s="2" customFormat="1">
      <c r="A503" s="40"/>
      <c r="B503" s="41"/>
      <c r="C503" s="42"/>
      <c r="D503" s="218" t="s">
        <v>138</v>
      </c>
      <c r="E503" s="42"/>
      <c r="F503" s="219" t="s">
        <v>612</v>
      </c>
      <c r="G503" s="42"/>
      <c r="H503" s="42"/>
      <c r="I503" s="220"/>
      <c r="J503" s="42"/>
      <c r="K503" s="42"/>
      <c r="L503" s="46"/>
      <c r="M503" s="221"/>
      <c r="N503" s="222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138</v>
      </c>
      <c r="AU503" s="19" t="s">
        <v>82</v>
      </c>
    </row>
    <row r="504" s="2" customFormat="1">
      <c r="A504" s="40"/>
      <c r="B504" s="41"/>
      <c r="C504" s="42"/>
      <c r="D504" s="223" t="s">
        <v>140</v>
      </c>
      <c r="E504" s="42"/>
      <c r="F504" s="224" t="s">
        <v>613</v>
      </c>
      <c r="G504" s="42"/>
      <c r="H504" s="42"/>
      <c r="I504" s="220"/>
      <c r="J504" s="42"/>
      <c r="K504" s="42"/>
      <c r="L504" s="46"/>
      <c r="M504" s="221"/>
      <c r="N504" s="222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140</v>
      </c>
      <c r="AU504" s="19" t="s">
        <v>82</v>
      </c>
    </row>
    <row r="505" s="13" customFormat="1">
      <c r="A505" s="13"/>
      <c r="B505" s="225"/>
      <c r="C505" s="226"/>
      <c r="D505" s="218" t="s">
        <v>142</v>
      </c>
      <c r="E505" s="227" t="s">
        <v>19</v>
      </c>
      <c r="F505" s="228" t="s">
        <v>614</v>
      </c>
      <c r="G505" s="226"/>
      <c r="H505" s="227" t="s">
        <v>19</v>
      </c>
      <c r="I505" s="229"/>
      <c r="J505" s="226"/>
      <c r="K505" s="226"/>
      <c r="L505" s="230"/>
      <c r="M505" s="231"/>
      <c r="N505" s="232"/>
      <c r="O505" s="232"/>
      <c r="P505" s="232"/>
      <c r="Q505" s="232"/>
      <c r="R505" s="232"/>
      <c r="S505" s="232"/>
      <c r="T505" s="23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4" t="s">
        <v>142</v>
      </c>
      <c r="AU505" s="234" t="s">
        <v>82</v>
      </c>
      <c r="AV505" s="13" t="s">
        <v>80</v>
      </c>
      <c r="AW505" s="13" t="s">
        <v>34</v>
      </c>
      <c r="AX505" s="13" t="s">
        <v>72</v>
      </c>
      <c r="AY505" s="234" t="s">
        <v>129</v>
      </c>
    </row>
    <row r="506" s="14" customFormat="1">
      <c r="A506" s="14"/>
      <c r="B506" s="235"/>
      <c r="C506" s="236"/>
      <c r="D506" s="218" t="s">
        <v>142</v>
      </c>
      <c r="E506" s="237" t="s">
        <v>19</v>
      </c>
      <c r="F506" s="238" t="s">
        <v>615</v>
      </c>
      <c r="G506" s="236"/>
      <c r="H506" s="239">
        <v>13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142</v>
      </c>
      <c r="AU506" s="245" t="s">
        <v>82</v>
      </c>
      <c r="AV506" s="14" t="s">
        <v>82</v>
      </c>
      <c r="AW506" s="14" t="s">
        <v>34</v>
      </c>
      <c r="AX506" s="14" t="s">
        <v>72</v>
      </c>
      <c r="AY506" s="245" t="s">
        <v>129</v>
      </c>
    </row>
    <row r="507" s="16" customFormat="1">
      <c r="A507" s="16"/>
      <c r="B507" s="266"/>
      <c r="C507" s="267"/>
      <c r="D507" s="218" t="s">
        <v>142</v>
      </c>
      <c r="E507" s="268" t="s">
        <v>19</v>
      </c>
      <c r="F507" s="269" t="s">
        <v>605</v>
      </c>
      <c r="G507" s="267"/>
      <c r="H507" s="270">
        <v>13</v>
      </c>
      <c r="I507" s="271"/>
      <c r="J507" s="267"/>
      <c r="K507" s="267"/>
      <c r="L507" s="272"/>
      <c r="M507" s="273"/>
      <c r="N507" s="274"/>
      <c r="O507" s="274"/>
      <c r="P507" s="274"/>
      <c r="Q507" s="274"/>
      <c r="R507" s="274"/>
      <c r="S507" s="274"/>
      <c r="T507" s="275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76" t="s">
        <v>142</v>
      </c>
      <c r="AU507" s="276" t="s">
        <v>82</v>
      </c>
      <c r="AV507" s="16" t="s">
        <v>160</v>
      </c>
      <c r="AW507" s="16" t="s">
        <v>34</v>
      </c>
      <c r="AX507" s="16" t="s">
        <v>72</v>
      </c>
      <c r="AY507" s="276" t="s">
        <v>129</v>
      </c>
    </row>
    <row r="508" s="13" customFormat="1">
      <c r="A508" s="13"/>
      <c r="B508" s="225"/>
      <c r="C508" s="226"/>
      <c r="D508" s="218" t="s">
        <v>142</v>
      </c>
      <c r="E508" s="227" t="s">
        <v>19</v>
      </c>
      <c r="F508" s="228" t="s">
        <v>606</v>
      </c>
      <c r="G508" s="226"/>
      <c r="H508" s="227" t="s">
        <v>19</v>
      </c>
      <c r="I508" s="229"/>
      <c r="J508" s="226"/>
      <c r="K508" s="226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142</v>
      </c>
      <c r="AU508" s="234" t="s">
        <v>82</v>
      </c>
      <c r="AV508" s="13" t="s">
        <v>80</v>
      </c>
      <c r="AW508" s="13" t="s">
        <v>34</v>
      </c>
      <c r="AX508" s="13" t="s">
        <v>72</v>
      </c>
      <c r="AY508" s="234" t="s">
        <v>129</v>
      </c>
    </row>
    <row r="509" s="14" customFormat="1">
      <c r="A509" s="14"/>
      <c r="B509" s="235"/>
      <c r="C509" s="236"/>
      <c r="D509" s="218" t="s">
        <v>142</v>
      </c>
      <c r="E509" s="237" t="s">
        <v>19</v>
      </c>
      <c r="F509" s="238" t="s">
        <v>607</v>
      </c>
      <c r="G509" s="236"/>
      <c r="H509" s="239">
        <v>130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142</v>
      </c>
      <c r="AU509" s="245" t="s">
        <v>82</v>
      </c>
      <c r="AV509" s="14" t="s">
        <v>82</v>
      </c>
      <c r="AW509" s="14" t="s">
        <v>34</v>
      </c>
      <c r="AX509" s="14" t="s">
        <v>72</v>
      </c>
      <c r="AY509" s="245" t="s">
        <v>129</v>
      </c>
    </row>
    <row r="510" s="16" customFormat="1">
      <c r="A510" s="16"/>
      <c r="B510" s="266"/>
      <c r="C510" s="267"/>
      <c r="D510" s="218" t="s">
        <v>142</v>
      </c>
      <c r="E510" s="268" t="s">
        <v>19</v>
      </c>
      <c r="F510" s="269" t="s">
        <v>605</v>
      </c>
      <c r="G510" s="267"/>
      <c r="H510" s="270">
        <v>130</v>
      </c>
      <c r="I510" s="271"/>
      <c r="J510" s="267"/>
      <c r="K510" s="267"/>
      <c r="L510" s="272"/>
      <c r="M510" s="273"/>
      <c r="N510" s="274"/>
      <c r="O510" s="274"/>
      <c r="P510" s="274"/>
      <c r="Q510" s="274"/>
      <c r="R510" s="274"/>
      <c r="S510" s="274"/>
      <c r="T510" s="275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76" t="s">
        <v>142</v>
      </c>
      <c r="AU510" s="276" t="s">
        <v>82</v>
      </c>
      <c r="AV510" s="16" t="s">
        <v>160</v>
      </c>
      <c r="AW510" s="16" t="s">
        <v>34</v>
      </c>
      <c r="AX510" s="16" t="s">
        <v>72</v>
      </c>
      <c r="AY510" s="276" t="s">
        <v>129</v>
      </c>
    </row>
    <row r="511" s="15" customFormat="1">
      <c r="A511" s="15"/>
      <c r="B511" s="246"/>
      <c r="C511" s="247"/>
      <c r="D511" s="218" t="s">
        <v>142</v>
      </c>
      <c r="E511" s="248" t="s">
        <v>19</v>
      </c>
      <c r="F511" s="249" t="s">
        <v>153</v>
      </c>
      <c r="G511" s="247"/>
      <c r="H511" s="250">
        <v>143</v>
      </c>
      <c r="I511" s="251"/>
      <c r="J511" s="247"/>
      <c r="K511" s="247"/>
      <c r="L511" s="252"/>
      <c r="M511" s="253"/>
      <c r="N511" s="254"/>
      <c r="O511" s="254"/>
      <c r="P511" s="254"/>
      <c r="Q511" s="254"/>
      <c r="R511" s="254"/>
      <c r="S511" s="254"/>
      <c r="T511" s="25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6" t="s">
        <v>142</v>
      </c>
      <c r="AU511" s="256" t="s">
        <v>82</v>
      </c>
      <c r="AV511" s="15" t="s">
        <v>136</v>
      </c>
      <c r="AW511" s="15" t="s">
        <v>34</v>
      </c>
      <c r="AX511" s="15" t="s">
        <v>80</v>
      </c>
      <c r="AY511" s="256" t="s">
        <v>129</v>
      </c>
    </row>
    <row r="512" s="2" customFormat="1" ht="24.15" customHeight="1">
      <c r="A512" s="40"/>
      <c r="B512" s="41"/>
      <c r="C512" s="206" t="s">
        <v>616</v>
      </c>
      <c r="D512" s="206" t="s">
        <v>131</v>
      </c>
      <c r="E512" s="207" t="s">
        <v>617</v>
      </c>
      <c r="F512" s="208" t="s">
        <v>618</v>
      </c>
      <c r="G512" s="209" t="s">
        <v>202</v>
      </c>
      <c r="H512" s="210">
        <v>130</v>
      </c>
      <c r="I512" s="211"/>
      <c r="J512" s="210">
        <f>ROUND(I512*H512,2)</f>
        <v>0</v>
      </c>
      <c r="K512" s="208" t="s">
        <v>296</v>
      </c>
      <c r="L512" s="46"/>
      <c r="M512" s="212" t="s">
        <v>19</v>
      </c>
      <c r="N512" s="213" t="s">
        <v>43</v>
      </c>
      <c r="O512" s="86"/>
      <c r="P512" s="214">
        <f>O512*H512</f>
        <v>0</v>
      </c>
      <c r="Q512" s="214">
        <v>0</v>
      </c>
      <c r="R512" s="214">
        <f>Q512*H512</f>
        <v>0</v>
      </c>
      <c r="S512" s="214">
        <v>0</v>
      </c>
      <c r="T512" s="215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6" t="s">
        <v>136</v>
      </c>
      <c r="AT512" s="216" t="s">
        <v>131</v>
      </c>
      <c r="AU512" s="216" t="s">
        <v>82</v>
      </c>
      <c r="AY512" s="19" t="s">
        <v>129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9" t="s">
        <v>80</v>
      </c>
      <c r="BK512" s="217">
        <f>ROUND(I512*H512,2)</f>
        <v>0</v>
      </c>
      <c r="BL512" s="19" t="s">
        <v>136</v>
      </c>
      <c r="BM512" s="216" t="s">
        <v>619</v>
      </c>
    </row>
    <row r="513" s="2" customFormat="1">
      <c r="A513" s="40"/>
      <c r="B513" s="41"/>
      <c r="C513" s="42"/>
      <c r="D513" s="218" t="s">
        <v>138</v>
      </c>
      <c r="E513" s="42"/>
      <c r="F513" s="219" t="s">
        <v>620</v>
      </c>
      <c r="G513" s="42"/>
      <c r="H513" s="42"/>
      <c r="I513" s="220"/>
      <c r="J513" s="42"/>
      <c r="K513" s="42"/>
      <c r="L513" s="46"/>
      <c r="M513" s="221"/>
      <c r="N513" s="222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138</v>
      </c>
      <c r="AU513" s="19" t="s">
        <v>82</v>
      </c>
    </row>
    <row r="514" s="13" customFormat="1">
      <c r="A514" s="13"/>
      <c r="B514" s="225"/>
      <c r="C514" s="226"/>
      <c r="D514" s="218" t="s">
        <v>142</v>
      </c>
      <c r="E514" s="227" t="s">
        <v>19</v>
      </c>
      <c r="F514" s="228" t="s">
        <v>606</v>
      </c>
      <c r="G514" s="226"/>
      <c r="H514" s="227" t="s">
        <v>19</v>
      </c>
      <c r="I514" s="229"/>
      <c r="J514" s="226"/>
      <c r="K514" s="226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142</v>
      </c>
      <c r="AU514" s="234" t="s">
        <v>82</v>
      </c>
      <c r="AV514" s="13" t="s">
        <v>80</v>
      </c>
      <c r="AW514" s="13" t="s">
        <v>34</v>
      </c>
      <c r="AX514" s="13" t="s">
        <v>72</v>
      </c>
      <c r="AY514" s="234" t="s">
        <v>129</v>
      </c>
    </row>
    <row r="515" s="14" customFormat="1">
      <c r="A515" s="14"/>
      <c r="B515" s="235"/>
      <c r="C515" s="236"/>
      <c r="D515" s="218" t="s">
        <v>142</v>
      </c>
      <c r="E515" s="237" t="s">
        <v>19</v>
      </c>
      <c r="F515" s="238" t="s">
        <v>607</v>
      </c>
      <c r="G515" s="236"/>
      <c r="H515" s="239">
        <v>130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142</v>
      </c>
      <c r="AU515" s="245" t="s">
        <v>82</v>
      </c>
      <c r="AV515" s="14" t="s">
        <v>82</v>
      </c>
      <c r="AW515" s="14" t="s">
        <v>34</v>
      </c>
      <c r="AX515" s="14" t="s">
        <v>72</v>
      </c>
      <c r="AY515" s="245" t="s">
        <v>129</v>
      </c>
    </row>
    <row r="516" s="15" customFormat="1">
      <c r="A516" s="15"/>
      <c r="B516" s="246"/>
      <c r="C516" s="247"/>
      <c r="D516" s="218" t="s">
        <v>142</v>
      </c>
      <c r="E516" s="248" t="s">
        <v>19</v>
      </c>
      <c r="F516" s="249" t="s">
        <v>153</v>
      </c>
      <c r="G516" s="247"/>
      <c r="H516" s="250">
        <v>130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6" t="s">
        <v>142</v>
      </c>
      <c r="AU516" s="256" t="s">
        <v>82</v>
      </c>
      <c r="AV516" s="15" t="s">
        <v>136</v>
      </c>
      <c r="AW516" s="15" t="s">
        <v>34</v>
      </c>
      <c r="AX516" s="15" t="s">
        <v>80</v>
      </c>
      <c r="AY516" s="256" t="s">
        <v>129</v>
      </c>
    </row>
    <row r="517" s="2" customFormat="1" ht="21.75" customHeight="1">
      <c r="A517" s="40"/>
      <c r="B517" s="41"/>
      <c r="C517" s="206" t="s">
        <v>621</v>
      </c>
      <c r="D517" s="206" t="s">
        <v>131</v>
      </c>
      <c r="E517" s="207" t="s">
        <v>622</v>
      </c>
      <c r="F517" s="208" t="s">
        <v>623</v>
      </c>
      <c r="G517" s="209" t="s">
        <v>202</v>
      </c>
      <c r="H517" s="210">
        <v>9</v>
      </c>
      <c r="I517" s="211"/>
      <c r="J517" s="210">
        <f>ROUND(I517*H517,2)</f>
        <v>0</v>
      </c>
      <c r="K517" s="208" t="s">
        <v>135</v>
      </c>
      <c r="L517" s="46"/>
      <c r="M517" s="212" t="s">
        <v>19</v>
      </c>
      <c r="N517" s="213" t="s">
        <v>43</v>
      </c>
      <c r="O517" s="86"/>
      <c r="P517" s="214">
        <f>O517*H517</f>
        <v>0</v>
      </c>
      <c r="Q517" s="214">
        <v>0.27411999999999997</v>
      </c>
      <c r="R517" s="214">
        <f>Q517*H517</f>
        <v>2.4670799999999997</v>
      </c>
      <c r="S517" s="214">
        <v>0</v>
      </c>
      <c r="T517" s="215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6" t="s">
        <v>136</v>
      </c>
      <c r="AT517" s="216" t="s">
        <v>131</v>
      </c>
      <c r="AU517" s="216" t="s">
        <v>82</v>
      </c>
      <c r="AY517" s="19" t="s">
        <v>129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9" t="s">
        <v>80</v>
      </c>
      <c r="BK517" s="217">
        <f>ROUND(I517*H517,2)</f>
        <v>0</v>
      </c>
      <c r="BL517" s="19" t="s">
        <v>136</v>
      </c>
      <c r="BM517" s="216" t="s">
        <v>624</v>
      </c>
    </row>
    <row r="518" s="2" customFormat="1">
      <c r="A518" s="40"/>
      <c r="B518" s="41"/>
      <c r="C518" s="42"/>
      <c r="D518" s="218" t="s">
        <v>138</v>
      </c>
      <c r="E518" s="42"/>
      <c r="F518" s="219" t="s">
        <v>625</v>
      </c>
      <c r="G518" s="42"/>
      <c r="H518" s="42"/>
      <c r="I518" s="220"/>
      <c r="J518" s="42"/>
      <c r="K518" s="42"/>
      <c r="L518" s="46"/>
      <c r="M518" s="221"/>
      <c r="N518" s="222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138</v>
      </c>
      <c r="AU518" s="19" t="s">
        <v>82</v>
      </c>
    </row>
    <row r="519" s="2" customFormat="1">
      <c r="A519" s="40"/>
      <c r="B519" s="41"/>
      <c r="C519" s="42"/>
      <c r="D519" s="223" t="s">
        <v>140</v>
      </c>
      <c r="E519" s="42"/>
      <c r="F519" s="224" t="s">
        <v>626</v>
      </c>
      <c r="G519" s="42"/>
      <c r="H519" s="42"/>
      <c r="I519" s="220"/>
      <c r="J519" s="42"/>
      <c r="K519" s="42"/>
      <c r="L519" s="46"/>
      <c r="M519" s="221"/>
      <c r="N519" s="222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140</v>
      </c>
      <c r="AU519" s="19" t="s">
        <v>82</v>
      </c>
    </row>
    <row r="520" s="13" customFormat="1">
      <c r="A520" s="13"/>
      <c r="B520" s="225"/>
      <c r="C520" s="226"/>
      <c r="D520" s="218" t="s">
        <v>142</v>
      </c>
      <c r="E520" s="227" t="s">
        <v>19</v>
      </c>
      <c r="F520" s="228" t="s">
        <v>627</v>
      </c>
      <c r="G520" s="226"/>
      <c r="H520" s="227" t="s">
        <v>19</v>
      </c>
      <c r="I520" s="229"/>
      <c r="J520" s="226"/>
      <c r="K520" s="226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142</v>
      </c>
      <c r="AU520" s="234" t="s">
        <v>82</v>
      </c>
      <c r="AV520" s="13" t="s">
        <v>80</v>
      </c>
      <c r="AW520" s="13" t="s">
        <v>34</v>
      </c>
      <c r="AX520" s="13" t="s">
        <v>72</v>
      </c>
      <c r="AY520" s="234" t="s">
        <v>129</v>
      </c>
    </row>
    <row r="521" s="14" customFormat="1">
      <c r="A521" s="14"/>
      <c r="B521" s="235"/>
      <c r="C521" s="236"/>
      <c r="D521" s="218" t="s">
        <v>142</v>
      </c>
      <c r="E521" s="237" t="s">
        <v>19</v>
      </c>
      <c r="F521" s="238" t="s">
        <v>628</v>
      </c>
      <c r="G521" s="236"/>
      <c r="H521" s="239">
        <v>9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142</v>
      </c>
      <c r="AU521" s="245" t="s">
        <v>82</v>
      </c>
      <c r="AV521" s="14" t="s">
        <v>82</v>
      </c>
      <c r="AW521" s="14" t="s">
        <v>34</v>
      </c>
      <c r="AX521" s="14" t="s">
        <v>72</v>
      </c>
      <c r="AY521" s="245" t="s">
        <v>129</v>
      </c>
    </row>
    <row r="522" s="15" customFormat="1">
      <c r="A522" s="15"/>
      <c r="B522" s="246"/>
      <c r="C522" s="247"/>
      <c r="D522" s="218" t="s">
        <v>142</v>
      </c>
      <c r="E522" s="248" t="s">
        <v>19</v>
      </c>
      <c r="F522" s="249" t="s">
        <v>153</v>
      </c>
      <c r="G522" s="247"/>
      <c r="H522" s="250">
        <v>9</v>
      </c>
      <c r="I522" s="251"/>
      <c r="J522" s="247"/>
      <c r="K522" s="247"/>
      <c r="L522" s="252"/>
      <c r="M522" s="253"/>
      <c r="N522" s="254"/>
      <c r="O522" s="254"/>
      <c r="P522" s="254"/>
      <c r="Q522" s="254"/>
      <c r="R522" s="254"/>
      <c r="S522" s="254"/>
      <c r="T522" s="25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6" t="s">
        <v>142</v>
      </c>
      <c r="AU522" s="256" t="s">
        <v>82</v>
      </c>
      <c r="AV522" s="15" t="s">
        <v>136</v>
      </c>
      <c r="AW522" s="15" t="s">
        <v>34</v>
      </c>
      <c r="AX522" s="15" t="s">
        <v>80</v>
      </c>
      <c r="AY522" s="256" t="s">
        <v>129</v>
      </c>
    </row>
    <row r="523" s="2" customFormat="1" ht="21.75" customHeight="1">
      <c r="A523" s="40"/>
      <c r="B523" s="41"/>
      <c r="C523" s="206" t="s">
        <v>629</v>
      </c>
      <c r="D523" s="206" t="s">
        <v>131</v>
      </c>
      <c r="E523" s="207" t="s">
        <v>630</v>
      </c>
      <c r="F523" s="208" t="s">
        <v>631</v>
      </c>
      <c r="G523" s="209" t="s">
        <v>202</v>
      </c>
      <c r="H523" s="210">
        <v>4</v>
      </c>
      <c r="I523" s="211"/>
      <c r="J523" s="210">
        <f>ROUND(I523*H523,2)</f>
        <v>0</v>
      </c>
      <c r="K523" s="208" t="s">
        <v>135</v>
      </c>
      <c r="L523" s="46"/>
      <c r="M523" s="212" t="s">
        <v>19</v>
      </c>
      <c r="N523" s="213" t="s">
        <v>43</v>
      </c>
      <c r="O523" s="86"/>
      <c r="P523" s="214">
        <f>O523*H523</f>
        <v>0</v>
      </c>
      <c r="Q523" s="214">
        <v>0.29902000000000001</v>
      </c>
      <c r="R523" s="214">
        <f>Q523*H523</f>
        <v>1.19608</v>
      </c>
      <c r="S523" s="214">
        <v>0</v>
      </c>
      <c r="T523" s="215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6" t="s">
        <v>136</v>
      </c>
      <c r="AT523" s="216" t="s">
        <v>131</v>
      </c>
      <c r="AU523" s="216" t="s">
        <v>82</v>
      </c>
      <c r="AY523" s="19" t="s">
        <v>129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9" t="s">
        <v>80</v>
      </c>
      <c r="BK523" s="217">
        <f>ROUND(I523*H523,2)</f>
        <v>0</v>
      </c>
      <c r="BL523" s="19" t="s">
        <v>136</v>
      </c>
      <c r="BM523" s="216" t="s">
        <v>632</v>
      </c>
    </row>
    <row r="524" s="2" customFormat="1">
      <c r="A524" s="40"/>
      <c r="B524" s="41"/>
      <c r="C524" s="42"/>
      <c r="D524" s="218" t="s">
        <v>138</v>
      </c>
      <c r="E524" s="42"/>
      <c r="F524" s="219" t="s">
        <v>633</v>
      </c>
      <c r="G524" s="42"/>
      <c r="H524" s="42"/>
      <c r="I524" s="220"/>
      <c r="J524" s="42"/>
      <c r="K524" s="42"/>
      <c r="L524" s="46"/>
      <c r="M524" s="221"/>
      <c r="N524" s="222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138</v>
      </c>
      <c r="AU524" s="19" t="s">
        <v>82</v>
      </c>
    </row>
    <row r="525" s="2" customFormat="1">
      <c r="A525" s="40"/>
      <c r="B525" s="41"/>
      <c r="C525" s="42"/>
      <c r="D525" s="223" t="s">
        <v>140</v>
      </c>
      <c r="E525" s="42"/>
      <c r="F525" s="224" t="s">
        <v>634</v>
      </c>
      <c r="G525" s="42"/>
      <c r="H525" s="42"/>
      <c r="I525" s="220"/>
      <c r="J525" s="42"/>
      <c r="K525" s="42"/>
      <c r="L525" s="46"/>
      <c r="M525" s="221"/>
      <c r="N525" s="222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140</v>
      </c>
      <c r="AU525" s="19" t="s">
        <v>82</v>
      </c>
    </row>
    <row r="526" s="13" customFormat="1">
      <c r="A526" s="13"/>
      <c r="B526" s="225"/>
      <c r="C526" s="226"/>
      <c r="D526" s="218" t="s">
        <v>142</v>
      </c>
      <c r="E526" s="227" t="s">
        <v>19</v>
      </c>
      <c r="F526" s="228" t="s">
        <v>603</v>
      </c>
      <c r="G526" s="226"/>
      <c r="H526" s="227" t="s">
        <v>19</v>
      </c>
      <c r="I526" s="229"/>
      <c r="J526" s="226"/>
      <c r="K526" s="226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142</v>
      </c>
      <c r="AU526" s="234" t="s">
        <v>82</v>
      </c>
      <c r="AV526" s="13" t="s">
        <v>80</v>
      </c>
      <c r="AW526" s="13" t="s">
        <v>34</v>
      </c>
      <c r="AX526" s="13" t="s">
        <v>72</v>
      </c>
      <c r="AY526" s="234" t="s">
        <v>129</v>
      </c>
    </row>
    <row r="527" s="14" customFormat="1">
      <c r="A527" s="14"/>
      <c r="B527" s="235"/>
      <c r="C527" s="236"/>
      <c r="D527" s="218" t="s">
        <v>142</v>
      </c>
      <c r="E527" s="237" t="s">
        <v>19</v>
      </c>
      <c r="F527" s="238" t="s">
        <v>604</v>
      </c>
      <c r="G527" s="236"/>
      <c r="H527" s="239">
        <v>4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142</v>
      </c>
      <c r="AU527" s="245" t="s">
        <v>82</v>
      </c>
      <c r="AV527" s="14" t="s">
        <v>82</v>
      </c>
      <c r="AW527" s="14" t="s">
        <v>34</v>
      </c>
      <c r="AX527" s="14" t="s">
        <v>72</v>
      </c>
      <c r="AY527" s="245" t="s">
        <v>129</v>
      </c>
    </row>
    <row r="528" s="15" customFormat="1">
      <c r="A528" s="15"/>
      <c r="B528" s="246"/>
      <c r="C528" s="247"/>
      <c r="D528" s="218" t="s">
        <v>142</v>
      </c>
      <c r="E528" s="248" t="s">
        <v>19</v>
      </c>
      <c r="F528" s="249" t="s">
        <v>153</v>
      </c>
      <c r="G528" s="247"/>
      <c r="H528" s="250">
        <v>4</v>
      </c>
      <c r="I528" s="251"/>
      <c r="J528" s="247"/>
      <c r="K528" s="247"/>
      <c r="L528" s="252"/>
      <c r="M528" s="253"/>
      <c r="N528" s="254"/>
      <c r="O528" s="254"/>
      <c r="P528" s="254"/>
      <c r="Q528" s="254"/>
      <c r="R528" s="254"/>
      <c r="S528" s="254"/>
      <c r="T528" s="25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6" t="s">
        <v>142</v>
      </c>
      <c r="AU528" s="256" t="s">
        <v>82</v>
      </c>
      <c r="AV528" s="15" t="s">
        <v>136</v>
      </c>
      <c r="AW528" s="15" t="s">
        <v>34</v>
      </c>
      <c r="AX528" s="15" t="s">
        <v>80</v>
      </c>
      <c r="AY528" s="256" t="s">
        <v>129</v>
      </c>
    </row>
    <row r="529" s="2" customFormat="1" ht="24.15" customHeight="1">
      <c r="A529" s="40"/>
      <c r="B529" s="41"/>
      <c r="C529" s="206" t="s">
        <v>635</v>
      </c>
      <c r="D529" s="206" t="s">
        <v>131</v>
      </c>
      <c r="E529" s="207" t="s">
        <v>636</v>
      </c>
      <c r="F529" s="208" t="s">
        <v>637</v>
      </c>
      <c r="G529" s="209" t="s">
        <v>188</v>
      </c>
      <c r="H529" s="210">
        <v>0.12</v>
      </c>
      <c r="I529" s="211"/>
      <c r="J529" s="210">
        <f>ROUND(I529*H529,2)</f>
        <v>0</v>
      </c>
      <c r="K529" s="208" t="s">
        <v>135</v>
      </c>
      <c r="L529" s="46"/>
      <c r="M529" s="212" t="s">
        <v>19</v>
      </c>
      <c r="N529" s="213" t="s">
        <v>43</v>
      </c>
      <c r="O529" s="86"/>
      <c r="P529" s="214">
        <f>O529*H529</f>
        <v>0</v>
      </c>
      <c r="Q529" s="214">
        <v>1.0160100000000001</v>
      </c>
      <c r="R529" s="214">
        <f>Q529*H529</f>
        <v>0.12192120000000001</v>
      </c>
      <c r="S529" s="214">
        <v>0</v>
      </c>
      <c r="T529" s="215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6" t="s">
        <v>136</v>
      </c>
      <c r="AT529" s="216" t="s">
        <v>131</v>
      </c>
      <c r="AU529" s="216" t="s">
        <v>82</v>
      </c>
      <c r="AY529" s="19" t="s">
        <v>129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9" t="s">
        <v>80</v>
      </c>
      <c r="BK529" s="217">
        <f>ROUND(I529*H529,2)</f>
        <v>0</v>
      </c>
      <c r="BL529" s="19" t="s">
        <v>136</v>
      </c>
      <c r="BM529" s="216" t="s">
        <v>638</v>
      </c>
    </row>
    <row r="530" s="2" customFormat="1">
      <c r="A530" s="40"/>
      <c r="B530" s="41"/>
      <c r="C530" s="42"/>
      <c r="D530" s="218" t="s">
        <v>138</v>
      </c>
      <c r="E530" s="42"/>
      <c r="F530" s="219" t="s">
        <v>639</v>
      </c>
      <c r="G530" s="42"/>
      <c r="H530" s="42"/>
      <c r="I530" s="220"/>
      <c r="J530" s="42"/>
      <c r="K530" s="42"/>
      <c r="L530" s="46"/>
      <c r="M530" s="221"/>
      <c r="N530" s="222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138</v>
      </c>
      <c r="AU530" s="19" t="s">
        <v>82</v>
      </c>
    </row>
    <row r="531" s="2" customFormat="1">
      <c r="A531" s="40"/>
      <c r="B531" s="41"/>
      <c r="C531" s="42"/>
      <c r="D531" s="223" t="s">
        <v>140</v>
      </c>
      <c r="E531" s="42"/>
      <c r="F531" s="224" t="s">
        <v>640</v>
      </c>
      <c r="G531" s="42"/>
      <c r="H531" s="42"/>
      <c r="I531" s="220"/>
      <c r="J531" s="42"/>
      <c r="K531" s="42"/>
      <c r="L531" s="46"/>
      <c r="M531" s="221"/>
      <c r="N531" s="222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140</v>
      </c>
      <c r="AU531" s="19" t="s">
        <v>82</v>
      </c>
    </row>
    <row r="532" s="14" customFormat="1">
      <c r="A532" s="14"/>
      <c r="B532" s="235"/>
      <c r="C532" s="236"/>
      <c r="D532" s="218" t="s">
        <v>142</v>
      </c>
      <c r="E532" s="237" t="s">
        <v>19</v>
      </c>
      <c r="F532" s="238" t="s">
        <v>641</v>
      </c>
      <c r="G532" s="236"/>
      <c r="H532" s="239">
        <v>0.12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142</v>
      </c>
      <c r="AU532" s="245" t="s">
        <v>82</v>
      </c>
      <c r="AV532" s="14" t="s">
        <v>82</v>
      </c>
      <c r="AW532" s="14" t="s">
        <v>34</v>
      </c>
      <c r="AX532" s="14" t="s">
        <v>72</v>
      </c>
      <c r="AY532" s="245" t="s">
        <v>129</v>
      </c>
    </row>
    <row r="533" s="15" customFormat="1">
      <c r="A533" s="15"/>
      <c r="B533" s="246"/>
      <c r="C533" s="247"/>
      <c r="D533" s="218" t="s">
        <v>142</v>
      </c>
      <c r="E533" s="248" t="s">
        <v>19</v>
      </c>
      <c r="F533" s="249" t="s">
        <v>153</v>
      </c>
      <c r="G533" s="247"/>
      <c r="H533" s="250">
        <v>0.12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6" t="s">
        <v>142</v>
      </c>
      <c r="AU533" s="256" t="s">
        <v>82</v>
      </c>
      <c r="AV533" s="15" t="s">
        <v>136</v>
      </c>
      <c r="AW533" s="15" t="s">
        <v>34</v>
      </c>
      <c r="AX533" s="15" t="s">
        <v>80</v>
      </c>
      <c r="AY533" s="256" t="s">
        <v>129</v>
      </c>
    </row>
    <row r="534" s="2" customFormat="1" ht="49.05" customHeight="1">
      <c r="A534" s="40"/>
      <c r="B534" s="41"/>
      <c r="C534" s="206" t="s">
        <v>642</v>
      </c>
      <c r="D534" s="206" t="s">
        <v>131</v>
      </c>
      <c r="E534" s="207" t="s">
        <v>516</v>
      </c>
      <c r="F534" s="208" t="s">
        <v>517</v>
      </c>
      <c r="G534" s="209" t="s">
        <v>202</v>
      </c>
      <c r="H534" s="210">
        <v>9</v>
      </c>
      <c r="I534" s="211"/>
      <c r="J534" s="210">
        <f>ROUND(I534*H534,2)</f>
        <v>0</v>
      </c>
      <c r="K534" s="208" t="s">
        <v>296</v>
      </c>
      <c r="L534" s="46"/>
      <c r="M534" s="212" t="s">
        <v>19</v>
      </c>
      <c r="N534" s="213" t="s">
        <v>43</v>
      </c>
      <c r="O534" s="86"/>
      <c r="P534" s="214">
        <f>O534*H534</f>
        <v>0</v>
      </c>
      <c r="Q534" s="214">
        <v>0</v>
      </c>
      <c r="R534" s="214">
        <f>Q534*H534</f>
        <v>0</v>
      </c>
      <c r="S534" s="214">
        <v>0</v>
      </c>
      <c r="T534" s="215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6" t="s">
        <v>136</v>
      </c>
      <c r="AT534" s="216" t="s">
        <v>131</v>
      </c>
      <c r="AU534" s="216" t="s">
        <v>82</v>
      </c>
      <c r="AY534" s="19" t="s">
        <v>129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9" t="s">
        <v>80</v>
      </c>
      <c r="BK534" s="217">
        <f>ROUND(I534*H534,2)</f>
        <v>0</v>
      </c>
      <c r="BL534" s="19" t="s">
        <v>136</v>
      </c>
      <c r="BM534" s="216" t="s">
        <v>643</v>
      </c>
    </row>
    <row r="535" s="2" customFormat="1">
      <c r="A535" s="40"/>
      <c r="B535" s="41"/>
      <c r="C535" s="42"/>
      <c r="D535" s="218" t="s">
        <v>138</v>
      </c>
      <c r="E535" s="42"/>
      <c r="F535" s="219" t="s">
        <v>519</v>
      </c>
      <c r="G535" s="42"/>
      <c r="H535" s="42"/>
      <c r="I535" s="220"/>
      <c r="J535" s="42"/>
      <c r="K535" s="42"/>
      <c r="L535" s="46"/>
      <c r="M535" s="221"/>
      <c r="N535" s="222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138</v>
      </c>
      <c r="AU535" s="19" t="s">
        <v>82</v>
      </c>
    </row>
    <row r="536" s="13" customFormat="1">
      <c r="A536" s="13"/>
      <c r="B536" s="225"/>
      <c r="C536" s="226"/>
      <c r="D536" s="218" t="s">
        <v>142</v>
      </c>
      <c r="E536" s="227" t="s">
        <v>19</v>
      </c>
      <c r="F536" s="228" t="s">
        <v>627</v>
      </c>
      <c r="G536" s="226"/>
      <c r="H536" s="227" t="s">
        <v>19</v>
      </c>
      <c r="I536" s="229"/>
      <c r="J536" s="226"/>
      <c r="K536" s="226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142</v>
      </c>
      <c r="AU536" s="234" t="s">
        <v>82</v>
      </c>
      <c r="AV536" s="13" t="s">
        <v>80</v>
      </c>
      <c r="AW536" s="13" t="s">
        <v>34</v>
      </c>
      <c r="AX536" s="13" t="s">
        <v>72</v>
      </c>
      <c r="AY536" s="234" t="s">
        <v>129</v>
      </c>
    </row>
    <row r="537" s="14" customFormat="1">
      <c r="A537" s="14"/>
      <c r="B537" s="235"/>
      <c r="C537" s="236"/>
      <c r="D537" s="218" t="s">
        <v>142</v>
      </c>
      <c r="E537" s="237" t="s">
        <v>19</v>
      </c>
      <c r="F537" s="238" t="s">
        <v>628</v>
      </c>
      <c r="G537" s="236"/>
      <c r="H537" s="239">
        <v>9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142</v>
      </c>
      <c r="AU537" s="245" t="s">
        <v>82</v>
      </c>
      <c r="AV537" s="14" t="s">
        <v>82</v>
      </c>
      <c r="AW537" s="14" t="s">
        <v>34</v>
      </c>
      <c r="AX537" s="14" t="s">
        <v>72</v>
      </c>
      <c r="AY537" s="245" t="s">
        <v>129</v>
      </c>
    </row>
    <row r="538" s="15" customFormat="1">
      <c r="A538" s="15"/>
      <c r="B538" s="246"/>
      <c r="C538" s="247"/>
      <c r="D538" s="218" t="s">
        <v>142</v>
      </c>
      <c r="E538" s="248" t="s">
        <v>19</v>
      </c>
      <c r="F538" s="249" t="s">
        <v>153</v>
      </c>
      <c r="G538" s="247"/>
      <c r="H538" s="250">
        <v>9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6" t="s">
        <v>142</v>
      </c>
      <c r="AU538" s="256" t="s">
        <v>82</v>
      </c>
      <c r="AV538" s="15" t="s">
        <v>136</v>
      </c>
      <c r="AW538" s="15" t="s">
        <v>34</v>
      </c>
      <c r="AX538" s="15" t="s">
        <v>80</v>
      </c>
      <c r="AY538" s="256" t="s">
        <v>129</v>
      </c>
    </row>
    <row r="539" s="12" customFormat="1" ht="22.8" customHeight="1">
      <c r="A539" s="12"/>
      <c r="B539" s="190"/>
      <c r="C539" s="191"/>
      <c r="D539" s="192" t="s">
        <v>71</v>
      </c>
      <c r="E539" s="204" t="s">
        <v>644</v>
      </c>
      <c r="F539" s="204" t="s">
        <v>645</v>
      </c>
      <c r="G539" s="191"/>
      <c r="H539" s="191"/>
      <c r="I539" s="194"/>
      <c r="J539" s="205">
        <f>BK539</f>
        <v>0</v>
      </c>
      <c r="K539" s="191"/>
      <c r="L539" s="196"/>
      <c r="M539" s="197"/>
      <c r="N539" s="198"/>
      <c r="O539" s="198"/>
      <c r="P539" s="199">
        <f>SUM(P540:P545)</f>
        <v>0</v>
      </c>
      <c r="Q539" s="198"/>
      <c r="R539" s="199">
        <f>SUM(R540:R545)</f>
        <v>62.099999999999994</v>
      </c>
      <c r="S539" s="198"/>
      <c r="T539" s="200">
        <f>SUM(T540:T545)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1" t="s">
        <v>80</v>
      </c>
      <c r="AT539" s="202" t="s">
        <v>71</v>
      </c>
      <c r="AU539" s="202" t="s">
        <v>80</v>
      </c>
      <c r="AY539" s="201" t="s">
        <v>129</v>
      </c>
      <c r="BK539" s="203">
        <f>SUM(BK540:BK545)</f>
        <v>0</v>
      </c>
    </row>
    <row r="540" s="2" customFormat="1" ht="24.15" customHeight="1">
      <c r="A540" s="40"/>
      <c r="B540" s="41"/>
      <c r="C540" s="206" t="s">
        <v>646</v>
      </c>
      <c r="D540" s="206" t="s">
        <v>131</v>
      </c>
      <c r="E540" s="207" t="s">
        <v>647</v>
      </c>
      <c r="F540" s="208" t="s">
        <v>648</v>
      </c>
      <c r="G540" s="209" t="s">
        <v>202</v>
      </c>
      <c r="H540" s="210">
        <v>90</v>
      </c>
      <c r="I540" s="211"/>
      <c r="J540" s="210">
        <f>ROUND(I540*H540,2)</f>
        <v>0</v>
      </c>
      <c r="K540" s="208" t="s">
        <v>135</v>
      </c>
      <c r="L540" s="46"/>
      <c r="M540" s="212" t="s">
        <v>19</v>
      </c>
      <c r="N540" s="213" t="s">
        <v>43</v>
      </c>
      <c r="O540" s="86"/>
      <c r="P540" s="214">
        <f>O540*H540</f>
        <v>0</v>
      </c>
      <c r="Q540" s="214">
        <v>0.68999999999999995</v>
      </c>
      <c r="R540" s="214">
        <f>Q540*H540</f>
        <v>62.099999999999994</v>
      </c>
      <c r="S540" s="214">
        <v>0</v>
      </c>
      <c r="T540" s="215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6" t="s">
        <v>136</v>
      </c>
      <c r="AT540" s="216" t="s">
        <v>131</v>
      </c>
      <c r="AU540" s="216" t="s">
        <v>82</v>
      </c>
      <c r="AY540" s="19" t="s">
        <v>129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9" t="s">
        <v>80</v>
      </c>
      <c r="BK540" s="217">
        <f>ROUND(I540*H540,2)</f>
        <v>0</v>
      </c>
      <c r="BL540" s="19" t="s">
        <v>136</v>
      </c>
      <c r="BM540" s="216" t="s">
        <v>649</v>
      </c>
    </row>
    <row r="541" s="2" customFormat="1">
      <c r="A541" s="40"/>
      <c r="B541" s="41"/>
      <c r="C541" s="42"/>
      <c r="D541" s="218" t="s">
        <v>138</v>
      </c>
      <c r="E541" s="42"/>
      <c r="F541" s="219" t="s">
        <v>650</v>
      </c>
      <c r="G541" s="42"/>
      <c r="H541" s="42"/>
      <c r="I541" s="220"/>
      <c r="J541" s="42"/>
      <c r="K541" s="42"/>
      <c r="L541" s="46"/>
      <c r="M541" s="221"/>
      <c r="N541" s="222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138</v>
      </c>
      <c r="AU541" s="19" t="s">
        <v>82</v>
      </c>
    </row>
    <row r="542" s="2" customFormat="1">
      <c r="A542" s="40"/>
      <c r="B542" s="41"/>
      <c r="C542" s="42"/>
      <c r="D542" s="223" t="s">
        <v>140</v>
      </c>
      <c r="E542" s="42"/>
      <c r="F542" s="224" t="s">
        <v>651</v>
      </c>
      <c r="G542" s="42"/>
      <c r="H542" s="42"/>
      <c r="I542" s="220"/>
      <c r="J542" s="42"/>
      <c r="K542" s="42"/>
      <c r="L542" s="46"/>
      <c r="M542" s="221"/>
      <c r="N542" s="222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140</v>
      </c>
      <c r="AU542" s="19" t="s">
        <v>82</v>
      </c>
    </row>
    <row r="543" s="13" customFormat="1">
      <c r="A543" s="13"/>
      <c r="B543" s="225"/>
      <c r="C543" s="226"/>
      <c r="D543" s="218" t="s">
        <v>142</v>
      </c>
      <c r="E543" s="227" t="s">
        <v>19</v>
      </c>
      <c r="F543" s="228" t="s">
        <v>147</v>
      </c>
      <c r="G543" s="226"/>
      <c r="H543" s="227" t="s">
        <v>19</v>
      </c>
      <c r="I543" s="229"/>
      <c r="J543" s="226"/>
      <c r="K543" s="226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142</v>
      </c>
      <c r="AU543" s="234" t="s">
        <v>82</v>
      </c>
      <c r="AV543" s="13" t="s">
        <v>80</v>
      </c>
      <c r="AW543" s="13" t="s">
        <v>34</v>
      </c>
      <c r="AX543" s="13" t="s">
        <v>72</v>
      </c>
      <c r="AY543" s="234" t="s">
        <v>129</v>
      </c>
    </row>
    <row r="544" s="14" customFormat="1">
      <c r="A544" s="14"/>
      <c r="B544" s="235"/>
      <c r="C544" s="236"/>
      <c r="D544" s="218" t="s">
        <v>142</v>
      </c>
      <c r="E544" s="237" t="s">
        <v>19</v>
      </c>
      <c r="F544" s="238" t="s">
        <v>652</v>
      </c>
      <c r="G544" s="236"/>
      <c r="H544" s="239">
        <v>90</v>
      </c>
      <c r="I544" s="240"/>
      <c r="J544" s="236"/>
      <c r="K544" s="236"/>
      <c r="L544" s="241"/>
      <c r="M544" s="242"/>
      <c r="N544" s="243"/>
      <c r="O544" s="243"/>
      <c r="P544" s="243"/>
      <c r="Q544" s="243"/>
      <c r="R544" s="243"/>
      <c r="S544" s="243"/>
      <c r="T544" s="24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5" t="s">
        <v>142</v>
      </c>
      <c r="AU544" s="245" t="s">
        <v>82</v>
      </c>
      <c r="AV544" s="14" t="s">
        <v>82</v>
      </c>
      <c r="AW544" s="14" t="s">
        <v>34</v>
      </c>
      <c r="AX544" s="14" t="s">
        <v>72</v>
      </c>
      <c r="AY544" s="245" t="s">
        <v>129</v>
      </c>
    </row>
    <row r="545" s="15" customFormat="1">
      <c r="A545" s="15"/>
      <c r="B545" s="246"/>
      <c r="C545" s="247"/>
      <c r="D545" s="218" t="s">
        <v>142</v>
      </c>
      <c r="E545" s="248" t="s">
        <v>19</v>
      </c>
      <c r="F545" s="249" t="s">
        <v>153</v>
      </c>
      <c r="G545" s="247"/>
      <c r="H545" s="250">
        <v>90</v>
      </c>
      <c r="I545" s="251"/>
      <c r="J545" s="247"/>
      <c r="K545" s="247"/>
      <c r="L545" s="252"/>
      <c r="M545" s="253"/>
      <c r="N545" s="254"/>
      <c r="O545" s="254"/>
      <c r="P545" s="254"/>
      <c r="Q545" s="254"/>
      <c r="R545" s="254"/>
      <c r="S545" s="254"/>
      <c r="T545" s="25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6" t="s">
        <v>142</v>
      </c>
      <c r="AU545" s="256" t="s">
        <v>82</v>
      </c>
      <c r="AV545" s="15" t="s">
        <v>136</v>
      </c>
      <c r="AW545" s="15" t="s">
        <v>34</v>
      </c>
      <c r="AX545" s="15" t="s">
        <v>80</v>
      </c>
      <c r="AY545" s="256" t="s">
        <v>129</v>
      </c>
    </row>
    <row r="546" s="12" customFormat="1" ht="22.8" customHeight="1">
      <c r="A546" s="12"/>
      <c r="B546" s="190"/>
      <c r="C546" s="191"/>
      <c r="D546" s="192" t="s">
        <v>71</v>
      </c>
      <c r="E546" s="204" t="s">
        <v>653</v>
      </c>
      <c r="F546" s="204" t="s">
        <v>654</v>
      </c>
      <c r="G546" s="191"/>
      <c r="H546" s="191"/>
      <c r="I546" s="194"/>
      <c r="J546" s="205">
        <f>BK546</f>
        <v>0</v>
      </c>
      <c r="K546" s="191"/>
      <c r="L546" s="196"/>
      <c r="M546" s="197"/>
      <c r="N546" s="198"/>
      <c r="O546" s="198"/>
      <c r="P546" s="199">
        <f>SUM(P547:P557)</f>
        <v>0</v>
      </c>
      <c r="Q546" s="198"/>
      <c r="R546" s="199">
        <f>SUM(R547:R557)</f>
        <v>56.671360000000007</v>
      </c>
      <c r="S546" s="198"/>
      <c r="T546" s="200">
        <f>SUM(T547:T557)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01" t="s">
        <v>80</v>
      </c>
      <c r="AT546" s="202" t="s">
        <v>71</v>
      </c>
      <c r="AU546" s="202" t="s">
        <v>80</v>
      </c>
      <c r="AY546" s="201" t="s">
        <v>129</v>
      </c>
      <c r="BK546" s="203">
        <f>SUM(BK547:BK557)</f>
        <v>0</v>
      </c>
    </row>
    <row r="547" s="2" customFormat="1" ht="24.15" customHeight="1">
      <c r="A547" s="40"/>
      <c r="B547" s="41"/>
      <c r="C547" s="206" t="s">
        <v>655</v>
      </c>
      <c r="D547" s="206" t="s">
        <v>131</v>
      </c>
      <c r="E547" s="207" t="s">
        <v>656</v>
      </c>
      <c r="F547" s="208" t="s">
        <v>657</v>
      </c>
      <c r="G547" s="209" t="s">
        <v>202</v>
      </c>
      <c r="H547" s="210">
        <v>146</v>
      </c>
      <c r="I547" s="211"/>
      <c r="J547" s="210">
        <f>ROUND(I547*H547,2)</f>
        <v>0</v>
      </c>
      <c r="K547" s="208" t="s">
        <v>135</v>
      </c>
      <c r="L547" s="46"/>
      <c r="M547" s="212" t="s">
        <v>19</v>
      </c>
      <c r="N547" s="213" t="s">
        <v>43</v>
      </c>
      <c r="O547" s="86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6" t="s">
        <v>136</v>
      </c>
      <c r="AT547" s="216" t="s">
        <v>131</v>
      </c>
      <c r="AU547" s="216" t="s">
        <v>82</v>
      </c>
      <c r="AY547" s="19" t="s">
        <v>129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9" t="s">
        <v>80</v>
      </c>
      <c r="BK547" s="217">
        <f>ROUND(I547*H547,2)</f>
        <v>0</v>
      </c>
      <c r="BL547" s="19" t="s">
        <v>136</v>
      </c>
      <c r="BM547" s="216" t="s">
        <v>658</v>
      </c>
    </row>
    <row r="548" s="2" customFormat="1">
      <c r="A548" s="40"/>
      <c r="B548" s="41"/>
      <c r="C548" s="42"/>
      <c r="D548" s="218" t="s">
        <v>138</v>
      </c>
      <c r="E548" s="42"/>
      <c r="F548" s="219" t="s">
        <v>659</v>
      </c>
      <c r="G548" s="42"/>
      <c r="H548" s="42"/>
      <c r="I548" s="220"/>
      <c r="J548" s="42"/>
      <c r="K548" s="42"/>
      <c r="L548" s="46"/>
      <c r="M548" s="221"/>
      <c r="N548" s="222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138</v>
      </c>
      <c r="AU548" s="19" t="s">
        <v>82</v>
      </c>
    </row>
    <row r="549" s="2" customFormat="1">
      <c r="A549" s="40"/>
      <c r="B549" s="41"/>
      <c r="C549" s="42"/>
      <c r="D549" s="223" t="s">
        <v>140</v>
      </c>
      <c r="E549" s="42"/>
      <c r="F549" s="224" t="s">
        <v>660</v>
      </c>
      <c r="G549" s="42"/>
      <c r="H549" s="42"/>
      <c r="I549" s="220"/>
      <c r="J549" s="42"/>
      <c r="K549" s="42"/>
      <c r="L549" s="46"/>
      <c r="M549" s="221"/>
      <c r="N549" s="222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140</v>
      </c>
      <c r="AU549" s="19" t="s">
        <v>82</v>
      </c>
    </row>
    <row r="550" s="13" customFormat="1">
      <c r="A550" s="13"/>
      <c r="B550" s="225"/>
      <c r="C550" s="226"/>
      <c r="D550" s="218" t="s">
        <v>142</v>
      </c>
      <c r="E550" s="227" t="s">
        <v>19</v>
      </c>
      <c r="F550" s="228" t="s">
        <v>661</v>
      </c>
      <c r="G550" s="226"/>
      <c r="H550" s="227" t="s">
        <v>19</v>
      </c>
      <c r="I550" s="229"/>
      <c r="J550" s="226"/>
      <c r="K550" s="226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142</v>
      </c>
      <c r="AU550" s="234" t="s">
        <v>82</v>
      </c>
      <c r="AV550" s="13" t="s">
        <v>80</v>
      </c>
      <c r="AW550" s="13" t="s">
        <v>34</v>
      </c>
      <c r="AX550" s="13" t="s">
        <v>72</v>
      </c>
      <c r="AY550" s="234" t="s">
        <v>129</v>
      </c>
    </row>
    <row r="551" s="14" customFormat="1">
      <c r="A551" s="14"/>
      <c r="B551" s="235"/>
      <c r="C551" s="236"/>
      <c r="D551" s="218" t="s">
        <v>142</v>
      </c>
      <c r="E551" s="237" t="s">
        <v>19</v>
      </c>
      <c r="F551" s="238" t="s">
        <v>259</v>
      </c>
      <c r="G551" s="236"/>
      <c r="H551" s="239">
        <v>146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142</v>
      </c>
      <c r="AU551" s="245" t="s">
        <v>82</v>
      </c>
      <c r="AV551" s="14" t="s">
        <v>82</v>
      </c>
      <c r="AW551" s="14" t="s">
        <v>34</v>
      </c>
      <c r="AX551" s="14" t="s">
        <v>72</v>
      </c>
      <c r="AY551" s="245" t="s">
        <v>129</v>
      </c>
    </row>
    <row r="552" s="15" customFormat="1">
      <c r="A552" s="15"/>
      <c r="B552" s="246"/>
      <c r="C552" s="247"/>
      <c r="D552" s="218" t="s">
        <v>142</v>
      </c>
      <c r="E552" s="248" t="s">
        <v>19</v>
      </c>
      <c r="F552" s="249" t="s">
        <v>153</v>
      </c>
      <c r="G552" s="247"/>
      <c r="H552" s="250">
        <v>146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6" t="s">
        <v>142</v>
      </c>
      <c r="AU552" s="256" t="s">
        <v>82</v>
      </c>
      <c r="AV552" s="15" t="s">
        <v>136</v>
      </c>
      <c r="AW552" s="15" t="s">
        <v>34</v>
      </c>
      <c r="AX552" s="15" t="s">
        <v>80</v>
      </c>
      <c r="AY552" s="256" t="s">
        <v>129</v>
      </c>
    </row>
    <row r="553" s="2" customFormat="1" ht="21.75" customHeight="1">
      <c r="A553" s="40"/>
      <c r="B553" s="41"/>
      <c r="C553" s="206" t="s">
        <v>662</v>
      </c>
      <c r="D553" s="206" t="s">
        <v>131</v>
      </c>
      <c r="E553" s="207" t="s">
        <v>663</v>
      </c>
      <c r="F553" s="208" t="s">
        <v>664</v>
      </c>
      <c r="G553" s="209" t="s">
        <v>202</v>
      </c>
      <c r="H553" s="210">
        <v>146</v>
      </c>
      <c r="I553" s="211"/>
      <c r="J553" s="210">
        <f>ROUND(I553*H553,2)</f>
        <v>0</v>
      </c>
      <c r="K553" s="208" t="s">
        <v>135</v>
      </c>
      <c r="L553" s="46"/>
      <c r="M553" s="212" t="s">
        <v>19</v>
      </c>
      <c r="N553" s="213" t="s">
        <v>43</v>
      </c>
      <c r="O553" s="86"/>
      <c r="P553" s="214">
        <f>O553*H553</f>
        <v>0</v>
      </c>
      <c r="Q553" s="214">
        <v>0.27600000000000002</v>
      </c>
      <c r="R553" s="214">
        <f>Q553*H553</f>
        <v>40.296000000000006</v>
      </c>
      <c r="S553" s="214">
        <v>0</v>
      </c>
      <c r="T553" s="215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6" t="s">
        <v>136</v>
      </c>
      <c r="AT553" s="216" t="s">
        <v>131</v>
      </c>
      <c r="AU553" s="216" t="s">
        <v>82</v>
      </c>
      <c r="AY553" s="19" t="s">
        <v>129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9" t="s">
        <v>80</v>
      </c>
      <c r="BK553" s="217">
        <f>ROUND(I553*H553,2)</f>
        <v>0</v>
      </c>
      <c r="BL553" s="19" t="s">
        <v>136</v>
      </c>
      <c r="BM553" s="216" t="s">
        <v>665</v>
      </c>
    </row>
    <row r="554" s="2" customFormat="1">
      <c r="A554" s="40"/>
      <c r="B554" s="41"/>
      <c r="C554" s="42"/>
      <c r="D554" s="218" t="s">
        <v>138</v>
      </c>
      <c r="E554" s="42"/>
      <c r="F554" s="219" t="s">
        <v>666</v>
      </c>
      <c r="G554" s="42"/>
      <c r="H554" s="42"/>
      <c r="I554" s="220"/>
      <c r="J554" s="42"/>
      <c r="K554" s="42"/>
      <c r="L554" s="46"/>
      <c r="M554" s="221"/>
      <c r="N554" s="222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138</v>
      </c>
      <c r="AU554" s="19" t="s">
        <v>82</v>
      </c>
    </row>
    <row r="555" s="2" customFormat="1">
      <c r="A555" s="40"/>
      <c r="B555" s="41"/>
      <c r="C555" s="42"/>
      <c r="D555" s="223" t="s">
        <v>140</v>
      </c>
      <c r="E555" s="42"/>
      <c r="F555" s="224" t="s">
        <v>667</v>
      </c>
      <c r="G555" s="42"/>
      <c r="H555" s="42"/>
      <c r="I555" s="220"/>
      <c r="J555" s="42"/>
      <c r="K555" s="42"/>
      <c r="L555" s="46"/>
      <c r="M555" s="221"/>
      <c r="N555" s="222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140</v>
      </c>
      <c r="AU555" s="19" t="s">
        <v>82</v>
      </c>
    </row>
    <row r="556" s="2" customFormat="1" ht="33" customHeight="1">
      <c r="A556" s="40"/>
      <c r="B556" s="41"/>
      <c r="C556" s="206" t="s">
        <v>668</v>
      </c>
      <c r="D556" s="206" t="s">
        <v>131</v>
      </c>
      <c r="E556" s="207" t="s">
        <v>669</v>
      </c>
      <c r="F556" s="208" t="s">
        <v>670</v>
      </c>
      <c r="G556" s="209" t="s">
        <v>202</v>
      </c>
      <c r="H556" s="210">
        <v>146</v>
      </c>
      <c r="I556" s="211"/>
      <c r="J556" s="210">
        <f>ROUND(I556*H556,2)</f>
        <v>0</v>
      </c>
      <c r="K556" s="208" t="s">
        <v>296</v>
      </c>
      <c r="L556" s="46"/>
      <c r="M556" s="212" t="s">
        <v>19</v>
      </c>
      <c r="N556" s="213" t="s">
        <v>43</v>
      </c>
      <c r="O556" s="86"/>
      <c r="P556" s="214">
        <f>O556*H556</f>
        <v>0</v>
      </c>
      <c r="Q556" s="214">
        <v>0.11216</v>
      </c>
      <c r="R556" s="214">
        <f>Q556*H556</f>
        <v>16.375360000000001</v>
      </c>
      <c r="S556" s="214">
        <v>0</v>
      </c>
      <c r="T556" s="215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6" t="s">
        <v>136</v>
      </c>
      <c r="AT556" s="216" t="s">
        <v>131</v>
      </c>
      <c r="AU556" s="216" t="s">
        <v>82</v>
      </c>
      <c r="AY556" s="19" t="s">
        <v>129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9" t="s">
        <v>80</v>
      </c>
      <c r="BK556" s="217">
        <f>ROUND(I556*H556,2)</f>
        <v>0</v>
      </c>
      <c r="BL556" s="19" t="s">
        <v>136</v>
      </c>
      <c r="BM556" s="216" t="s">
        <v>671</v>
      </c>
    </row>
    <row r="557" s="2" customFormat="1">
      <c r="A557" s="40"/>
      <c r="B557" s="41"/>
      <c r="C557" s="42"/>
      <c r="D557" s="218" t="s">
        <v>138</v>
      </c>
      <c r="E557" s="42"/>
      <c r="F557" s="219" t="s">
        <v>672</v>
      </c>
      <c r="G557" s="42"/>
      <c r="H557" s="42"/>
      <c r="I557" s="220"/>
      <c r="J557" s="42"/>
      <c r="K557" s="42"/>
      <c r="L557" s="46"/>
      <c r="M557" s="221"/>
      <c r="N557" s="222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138</v>
      </c>
      <c r="AU557" s="19" t="s">
        <v>82</v>
      </c>
    </row>
    <row r="558" s="12" customFormat="1" ht="22.8" customHeight="1">
      <c r="A558" s="12"/>
      <c r="B558" s="190"/>
      <c r="C558" s="191"/>
      <c r="D558" s="192" t="s">
        <v>71</v>
      </c>
      <c r="E558" s="204" t="s">
        <v>199</v>
      </c>
      <c r="F558" s="204" t="s">
        <v>673</v>
      </c>
      <c r="G558" s="191"/>
      <c r="H558" s="191"/>
      <c r="I558" s="194"/>
      <c r="J558" s="205">
        <f>BK558</f>
        <v>0</v>
      </c>
      <c r="K558" s="191"/>
      <c r="L558" s="196"/>
      <c r="M558" s="197"/>
      <c r="N558" s="198"/>
      <c r="O558" s="198"/>
      <c r="P558" s="199">
        <f>SUM(P559:P581)</f>
        <v>0</v>
      </c>
      <c r="Q558" s="198"/>
      <c r="R558" s="199">
        <f>SUM(R559:R581)</f>
        <v>4.4794850000000004</v>
      </c>
      <c r="S558" s="198"/>
      <c r="T558" s="200">
        <f>SUM(T559:T581)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1" t="s">
        <v>80</v>
      </c>
      <c r="AT558" s="202" t="s">
        <v>71</v>
      </c>
      <c r="AU558" s="202" t="s">
        <v>80</v>
      </c>
      <c r="AY558" s="201" t="s">
        <v>129</v>
      </c>
      <c r="BK558" s="203">
        <f>SUM(BK559:BK581)</f>
        <v>0</v>
      </c>
    </row>
    <row r="559" s="2" customFormat="1" ht="24.15" customHeight="1">
      <c r="A559" s="40"/>
      <c r="B559" s="41"/>
      <c r="C559" s="206" t="s">
        <v>674</v>
      </c>
      <c r="D559" s="206" t="s">
        <v>131</v>
      </c>
      <c r="E559" s="207" t="s">
        <v>675</v>
      </c>
      <c r="F559" s="208" t="s">
        <v>676</v>
      </c>
      <c r="G559" s="209" t="s">
        <v>288</v>
      </c>
      <c r="H559" s="210">
        <v>6</v>
      </c>
      <c r="I559" s="211"/>
      <c r="J559" s="210">
        <f>ROUND(I559*H559,2)</f>
        <v>0</v>
      </c>
      <c r="K559" s="208" t="s">
        <v>135</v>
      </c>
      <c r="L559" s="46"/>
      <c r="M559" s="212" t="s">
        <v>19</v>
      </c>
      <c r="N559" s="213" t="s">
        <v>43</v>
      </c>
      <c r="O559" s="86"/>
      <c r="P559" s="214">
        <f>O559*H559</f>
        <v>0</v>
      </c>
      <c r="Q559" s="214">
        <v>0.01235</v>
      </c>
      <c r="R559" s="214">
        <f>Q559*H559</f>
        <v>0.074099999999999999</v>
      </c>
      <c r="S559" s="214">
        <v>0</v>
      </c>
      <c r="T559" s="215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6" t="s">
        <v>136</v>
      </c>
      <c r="AT559" s="216" t="s">
        <v>131</v>
      </c>
      <c r="AU559" s="216" t="s">
        <v>82</v>
      </c>
      <c r="AY559" s="19" t="s">
        <v>129</v>
      </c>
      <c r="BE559" s="217">
        <f>IF(N559="základní",J559,0)</f>
        <v>0</v>
      </c>
      <c r="BF559" s="217">
        <f>IF(N559="snížená",J559,0)</f>
        <v>0</v>
      </c>
      <c r="BG559" s="217">
        <f>IF(N559="zákl. přenesená",J559,0)</f>
        <v>0</v>
      </c>
      <c r="BH559" s="217">
        <f>IF(N559="sníž. přenesená",J559,0)</f>
        <v>0</v>
      </c>
      <c r="BI559" s="217">
        <f>IF(N559="nulová",J559,0)</f>
        <v>0</v>
      </c>
      <c r="BJ559" s="19" t="s">
        <v>80</v>
      </c>
      <c r="BK559" s="217">
        <f>ROUND(I559*H559,2)</f>
        <v>0</v>
      </c>
      <c r="BL559" s="19" t="s">
        <v>136</v>
      </c>
      <c r="BM559" s="216" t="s">
        <v>677</v>
      </c>
    </row>
    <row r="560" s="2" customFormat="1">
      <c r="A560" s="40"/>
      <c r="B560" s="41"/>
      <c r="C560" s="42"/>
      <c r="D560" s="218" t="s">
        <v>138</v>
      </c>
      <c r="E560" s="42"/>
      <c r="F560" s="219" t="s">
        <v>678</v>
      </c>
      <c r="G560" s="42"/>
      <c r="H560" s="42"/>
      <c r="I560" s="220"/>
      <c r="J560" s="42"/>
      <c r="K560" s="42"/>
      <c r="L560" s="46"/>
      <c r="M560" s="221"/>
      <c r="N560" s="222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138</v>
      </c>
      <c r="AU560" s="19" t="s">
        <v>82</v>
      </c>
    </row>
    <row r="561" s="2" customFormat="1">
      <c r="A561" s="40"/>
      <c r="B561" s="41"/>
      <c r="C561" s="42"/>
      <c r="D561" s="223" t="s">
        <v>140</v>
      </c>
      <c r="E561" s="42"/>
      <c r="F561" s="224" t="s">
        <v>679</v>
      </c>
      <c r="G561" s="42"/>
      <c r="H561" s="42"/>
      <c r="I561" s="220"/>
      <c r="J561" s="42"/>
      <c r="K561" s="42"/>
      <c r="L561" s="46"/>
      <c r="M561" s="221"/>
      <c r="N561" s="222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140</v>
      </c>
      <c r="AU561" s="19" t="s">
        <v>82</v>
      </c>
    </row>
    <row r="562" s="13" customFormat="1">
      <c r="A562" s="13"/>
      <c r="B562" s="225"/>
      <c r="C562" s="226"/>
      <c r="D562" s="218" t="s">
        <v>142</v>
      </c>
      <c r="E562" s="227" t="s">
        <v>19</v>
      </c>
      <c r="F562" s="228" t="s">
        <v>680</v>
      </c>
      <c r="G562" s="226"/>
      <c r="H562" s="227" t="s">
        <v>19</v>
      </c>
      <c r="I562" s="229"/>
      <c r="J562" s="226"/>
      <c r="K562" s="226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142</v>
      </c>
      <c r="AU562" s="234" t="s">
        <v>82</v>
      </c>
      <c r="AV562" s="13" t="s">
        <v>80</v>
      </c>
      <c r="AW562" s="13" t="s">
        <v>34</v>
      </c>
      <c r="AX562" s="13" t="s">
        <v>72</v>
      </c>
      <c r="AY562" s="234" t="s">
        <v>129</v>
      </c>
    </row>
    <row r="563" s="14" customFormat="1">
      <c r="A563" s="14"/>
      <c r="B563" s="235"/>
      <c r="C563" s="236"/>
      <c r="D563" s="218" t="s">
        <v>142</v>
      </c>
      <c r="E563" s="237" t="s">
        <v>19</v>
      </c>
      <c r="F563" s="238" t="s">
        <v>312</v>
      </c>
      <c r="G563" s="236"/>
      <c r="H563" s="239">
        <v>6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142</v>
      </c>
      <c r="AU563" s="245" t="s">
        <v>82</v>
      </c>
      <c r="AV563" s="14" t="s">
        <v>82</v>
      </c>
      <c r="AW563" s="14" t="s">
        <v>34</v>
      </c>
      <c r="AX563" s="14" t="s">
        <v>72</v>
      </c>
      <c r="AY563" s="245" t="s">
        <v>129</v>
      </c>
    </row>
    <row r="564" s="15" customFormat="1">
      <c r="A564" s="15"/>
      <c r="B564" s="246"/>
      <c r="C564" s="247"/>
      <c r="D564" s="218" t="s">
        <v>142</v>
      </c>
      <c r="E564" s="248" t="s">
        <v>19</v>
      </c>
      <c r="F564" s="249" t="s">
        <v>153</v>
      </c>
      <c r="G564" s="247"/>
      <c r="H564" s="250">
        <v>6</v>
      </c>
      <c r="I564" s="251"/>
      <c r="J564" s="247"/>
      <c r="K564" s="247"/>
      <c r="L564" s="252"/>
      <c r="M564" s="253"/>
      <c r="N564" s="254"/>
      <c r="O564" s="254"/>
      <c r="P564" s="254"/>
      <c r="Q564" s="254"/>
      <c r="R564" s="254"/>
      <c r="S564" s="254"/>
      <c r="T564" s="25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6" t="s">
        <v>142</v>
      </c>
      <c r="AU564" s="256" t="s">
        <v>82</v>
      </c>
      <c r="AV564" s="15" t="s">
        <v>136</v>
      </c>
      <c r="AW564" s="15" t="s">
        <v>34</v>
      </c>
      <c r="AX564" s="15" t="s">
        <v>80</v>
      </c>
      <c r="AY564" s="256" t="s">
        <v>129</v>
      </c>
    </row>
    <row r="565" s="2" customFormat="1" ht="16.5" customHeight="1">
      <c r="A565" s="40"/>
      <c r="B565" s="41"/>
      <c r="C565" s="206" t="s">
        <v>681</v>
      </c>
      <c r="D565" s="206" t="s">
        <v>131</v>
      </c>
      <c r="E565" s="207" t="s">
        <v>682</v>
      </c>
      <c r="F565" s="208" t="s">
        <v>683</v>
      </c>
      <c r="G565" s="209" t="s">
        <v>323</v>
      </c>
      <c r="H565" s="210">
        <v>3</v>
      </c>
      <c r="I565" s="211"/>
      <c r="J565" s="210">
        <f>ROUND(I565*H565,2)</f>
        <v>0</v>
      </c>
      <c r="K565" s="208" t="s">
        <v>296</v>
      </c>
      <c r="L565" s="46"/>
      <c r="M565" s="212" t="s">
        <v>19</v>
      </c>
      <c r="N565" s="213" t="s">
        <v>43</v>
      </c>
      <c r="O565" s="86"/>
      <c r="P565" s="214">
        <f>O565*H565</f>
        <v>0</v>
      </c>
      <c r="Q565" s="214">
        <v>0</v>
      </c>
      <c r="R565" s="214">
        <f>Q565*H565</f>
        <v>0</v>
      </c>
      <c r="S565" s="214">
        <v>0</v>
      </c>
      <c r="T565" s="215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6" t="s">
        <v>136</v>
      </c>
      <c r="AT565" s="216" t="s">
        <v>131</v>
      </c>
      <c r="AU565" s="216" t="s">
        <v>82</v>
      </c>
      <c r="AY565" s="19" t="s">
        <v>129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9" t="s">
        <v>80</v>
      </c>
      <c r="BK565" s="217">
        <f>ROUND(I565*H565,2)</f>
        <v>0</v>
      </c>
      <c r="BL565" s="19" t="s">
        <v>136</v>
      </c>
      <c r="BM565" s="216" t="s">
        <v>684</v>
      </c>
    </row>
    <row r="566" s="2" customFormat="1">
      <c r="A566" s="40"/>
      <c r="B566" s="41"/>
      <c r="C566" s="42"/>
      <c r="D566" s="218" t="s">
        <v>138</v>
      </c>
      <c r="E566" s="42"/>
      <c r="F566" s="219" t="s">
        <v>683</v>
      </c>
      <c r="G566" s="42"/>
      <c r="H566" s="42"/>
      <c r="I566" s="220"/>
      <c r="J566" s="42"/>
      <c r="K566" s="42"/>
      <c r="L566" s="46"/>
      <c r="M566" s="221"/>
      <c r="N566" s="222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138</v>
      </c>
      <c r="AU566" s="19" t="s">
        <v>82</v>
      </c>
    </row>
    <row r="567" s="2" customFormat="1" ht="24.15" customHeight="1">
      <c r="A567" s="40"/>
      <c r="B567" s="41"/>
      <c r="C567" s="206" t="s">
        <v>685</v>
      </c>
      <c r="D567" s="206" t="s">
        <v>131</v>
      </c>
      <c r="E567" s="207" t="s">
        <v>686</v>
      </c>
      <c r="F567" s="208" t="s">
        <v>687</v>
      </c>
      <c r="G567" s="209" t="s">
        <v>134</v>
      </c>
      <c r="H567" s="210">
        <v>0.5</v>
      </c>
      <c r="I567" s="211"/>
      <c r="J567" s="210">
        <f>ROUND(I567*H567,2)</f>
        <v>0</v>
      </c>
      <c r="K567" s="208" t="s">
        <v>135</v>
      </c>
      <c r="L567" s="46"/>
      <c r="M567" s="212" t="s">
        <v>19</v>
      </c>
      <c r="N567" s="213" t="s">
        <v>43</v>
      </c>
      <c r="O567" s="86"/>
      <c r="P567" s="214">
        <f>O567*H567</f>
        <v>0</v>
      </c>
      <c r="Q567" s="214">
        <v>1.8907700000000001</v>
      </c>
      <c r="R567" s="214">
        <f>Q567*H567</f>
        <v>0.94538500000000003</v>
      </c>
      <c r="S567" s="214">
        <v>0</v>
      </c>
      <c r="T567" s="215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6" t="s">
        <v>136</v>
      </c>
      <c r="AT567" s="216" t="s">
        <v>131</v>
      </c>
      <c r="AU567" s="216" t="s">
        <v>82</v>
      </c>
      <c r="AY567" s="19" t="s">
        <v>129</v>
      </c>
      <c r="BE567" s="217">
        <f>IF(N567="základní",J567,0)</f>
        <v>0</v>
      </c>
      <c r="BF567" s="217">
        <f>IF(N567="snížená",J567,0)</f>
        <v>0</v>
      </c>
      <c r="BG567" s="217">
        <f>IF(N567="zákl. přenesená",J567,0)</f>
        <v>0</v>
      </c>
      <c r="BH567" s="217">
        <f>IF(N567="sníž. přenesená",J567,0)</f>
        <v>0</v>
      </c>
      <c r="BI567" s="217">
        <f>IF(N567="nulová",J567,0)</f>
        <v>0</v>
      </c>
      <c r="BJ567" s="19" t="s">
        <v>80</v>
      </c>
      <c r="BK567" s="217">
        <f>ROUND(I567*H567,2)</f>
        <v>0</v>
      </c>
      <c r="BL567" s="19" t="s">
        <v>136</v>
      </c>
      <c r="BM567" s="216" t="s">
        <v>688</v>
      </c>
    </row>
    <row r="568" s="2" customFormat="1">
      <c r="A568" s="40"/>
      <c r="B568" s="41"/>
      <c r="C568" s="42"/>
      <c r="D568" s="218" t="s">
        <v>138</v>
      </c>
      <c r="E568" s="42"/>
      <c r="F568" s="219" t="s">
        <v>689</v>
      </c>
      <c r="G568" s="42"/>
      <c r="H568" s="42"/>
      <c r="I568" s="220"/>
      <c r="J568" s="42"/>
      <c r="K568" s="42"/>
      <c r="L568" s="46"/>
      <c r="M568" s="221"/>
      <c r="N568" s="222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138</v>
      </c>
      <c r="AU568" s="19" t="s">
        <v>82</v>
      </c>
    </row>
    <row r="569" s="2" customFormat="1">
      <c r="A569" s="40"/>
      <c r="B569" s="41"/>
      <c r="C569" s="42"/>
      <c r="D569" s="223" t="s">
        <v>140</v>
      </c>
      <c r="E569" s="42"/>
      <c r="F569" s="224" t="s">
        <v>690</v>
      </c>
      <c r="G569" s="42"/>
      <c r="H569" s="42"/>
      <c r="I569" s="220"/>
      <c r="J569" s="42"/>
      <c r="K569" s="42"/>
      <c r="L569" s="46"/>
      <c r="M569" s="221"/>
      <c r="N569" s="222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140</v>
      </c>
      <c r="AU569" s="19" t="s">
        <v>82</v>
      </c>
    </row>
    <row r="570" s="13" customFormat="1">
      <c r="A570" s="13"/>
      <c r="B570" s="225"/>
      <c r="C570" s="226"/>
      <c r="D570" s="218" t="s">
        <v>142</v>
      </c>
      <c r="E570" s="227" t="s">
        <v>19</v>
      </c>
      <c r="F570" s="228" t="s">
        <v>691</v>
      </c>
      <c r="G570" s="226"/>
      <c r="H570" s="227" t="s">
        <v>19</v>
      </c>
      <c r="I570" s="229"/>
      <c r="J570" s="226"/>
      <c r="K570" s="226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142</v>
      </c>
      <c r="AU570" s="234" t="s">
        <v>82</v>
      </c>
      <c r="AV570" s="13" t="s">
        <v>80</v>
      </c>
      <c r="AW570" s="13" t="s">
        <v>34</v>
      </c>
      <c r="AX570" s="13" t="s">
        <v>72</v>
      </c>
      <c r="AY570" s="234" t="s">
        <v>129</v>
      </c>
    </row>
    <row r="571" s="14" customFormat="1">
      <c r="A571" s="14"/>
      <c r="B571" s="235"/>
      <c r="C571" s="236"/>
      <c r="D571" s="218" t="s">
        <v>142</v>
      </c>
      <c r="E571" s="237" t="s">
        <v>19</v>
      </c>
      <c r="F571" s="238" t="s">
        <v>692</v>
      </c>
      <c r="G571" s="236"/>
      <c r="H571" s="239">
        <v>0.5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142</v>
      </c>
      <c r="AU571" s="245" t="s">
        <v>82</v>
      </c>
      <c r="AV571" s="14" t="s">
        <v>82</v>
      </c>
      <c r="AW571" s="14" t="s">
        <v>34</v>
      </c>
      <c r="AX571" s="14" t="s">
        <v>72</v>
      </c>
      <c r="AY571" s="245" t="s">
        <v>129</v>
      </c>
    </row>
    <row r="572" s="15" customFormat="1">
      <c r="A572" s="15"/>
      <c r="B572" s="246"/>
      <c r="C572" s="247"/>
      <c r="D572" s="218" t="s">
        <v>142</v>
      </c>
      <c r="E572" s="248" t="s">
        <v>19</v>
      </c>
      <c r="F572" s="249" t="s">
        <v>153</v>
      </c>
      <c r="G572" s="247"/>
      <c r="H572" s="250">
        <v>0.5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6" t="s">
        <v>142</v>
      </c>
      <c r="AU572" s="256" t="s">
        <v>82</v>
      </c>
      <c r="AV572" s="15" t="s">
        <v>136</v>
      </c>
      <c r="AW572" s="15" t="s">
        <v>34</v>
      </c>
      <c r="AX572" s="15" t="s">
        <v>80</v>
      </c>
      <c r="AY572" s="256" t="s">
        <v>129</v>
      </c>
    </row>
    <row r="573" s="2" customFormat="1" ht="24.15" customHeight="1">
      <c r="A573" s="40"/>
      <c r="B573" s="41"/>
      <c r="C573" s="206" t="s">
        <v>693</v>
      </c>
      <c r="D573" s="206" t="s">
        <v>131</v>
      </c>
      <c r="E573" s="207" t="s">
        <v>694</v>
      </c>
      <c r="F573" s="208" t="s">
        <v>695</v>
      </c>
      <c r="G573" s="209" t="s">
        <v>134</v>
      </c>
      <c r="H573" s="210">
        <v>1.73</v>
      </c>
      <c r="I573" s="211"/>
      <c r="J573" s="210">
        <f>ROUND(I573*H573,2)</f>
        <v>0</v>
      </c>
      <c r="K573" s="208" t="s">
        <v>135</v>
      </c>
      <c r="L573" s="46"/>
      <c r="M573" s="212" t="s">
        <v>19</v>
      </c>
      <c r="N573" s="213" t="s">
        <v>43</v>
      </c>
      <c r="O573" s="86"/>
      <c r="P573" s="214">
        <f>O573*H573</f>
        <v>0</v>
      </c>
      <c r="Q573" s="214">
        <v>0</v>
      </c>
      <c r="R573" s="214">
        <f>Q573*H573</f>
        <v>0</v>
      </c>
      <c r="S573" s="214">
        <v>0</v>
      </c>
      <c r="T573" s="215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6" t="s">
        <v>136</v>
      </c>
      <c r="AT573" s="216" t="s">
        <v>131</v>
      </c>
      <c r="AU573" s="216" t="s">
        <v>82</v>
      </c>
      <c r="AY573" s="19" t="s">
        <v>129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9" t="s">
        <v>80</v>
      </c>
      <c r="BK573" s="217">
        <f>ROUND(I573*H573,2)</f>
        <v>0</v>
      </c>
      <c r="BL573" s="19" t="s">
        <v>136</v>
      </c>
      <c r="BM573" s="216" t="s">
        <v>696</v>
      </c>
    </row>
    <row r="574" s="2" customFormat="1">
      <c r="A574" s="40"/>
      <c r="B574" s="41"/>
      <c r="C574" s="42"/>
      <c r="D574" s="218" t="s">
        <v>138</v>
      </c>
      <c r="E574" s="42"/>
      <c r="F574" s="219" t="s">
        <v>697</v>
      </c>
      <c r="G574" s="42"/>
      <c r="H574" s="42"/>
      <c r="I574" s="220"/>
      <c r="J574" s="42"/>
      <c r="K574" s="42"/>
      <c r="L574" s="46"/>
      <c r="M574" s="221"/>
      <c r="N574" s="222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138</v>
      </c>
      <c r="AU574" s="19" t="s">
        <v>82</v>
      </c>
    </row>
    <row r="575" s="2" customFormat="1">
      <c r="A575" s="40"/>
      <c r="B575" s="41"/>
      <c r="C575" s="42"/>
      <c r="D575" s="223" t="s">
        <v>140</v>
      </c>
      <c r="E575" s="42"/>
      <c r="F575" s="224" t="s">
        <v>698</v>
      </c>
      <c r="G575" s="42"/>
      <c r="H575" s="42"/>
      <c r="I575" s="220"/>
      <c r="J575" s="42"/>
      <c r="K575" s="42"/>
      <c r="L575" s="46"/>
      <c r="M575" s="221"/>
      <c r="N575" s="222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140</v>
      </c>
      <c r="AU575" s="19" t="s">
        <v>82</v>
      </c>
    </row>
    <row r="576" s="13" customFormat="1">
      <c r="A576" s="13"/>
      <c r="B576" s="225"/>
      <c r="C576" s="226"/>
      <c r="D576" s="218" t="s">
        <v>142</v>
      </c>
      <c r="E576" s="227" t="s">
        <v>19</v>
      </c>
      <c r="F576" s="228" t="s">
        <v>699</v>
      </c>
      <c r="G576" s="226"/>
      <c r="H576" s="227" t="s">
        <v>19</v>
      </c>
      <c r="I576" s="229"/>
      <c r="J576" s="226"/>
      <c r="K576" s="226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142</v>
      </c>
      <c r="AU576" s="234" t="s">
        <v>82</v>
      </c>
      <c r="AV576" s="13" t="s">
        <v>80</v>
      </c>
      <c r="AW576" s="13" t="s">
        <v>34</v>
      </c>
      <c r="AX576" s="13" t="s">
        <v>72</v>
      </c>
      <c r="AY576" s="234" t="s">
        <v>129</v>
      </c>
    </row>
    <row r="577" s="14" customFormat="1">
      <c r="A577" s="14"/>
      <c r="B577" s="235"/>
      <c r="C577" s="236"/>
      <c r="D577" s="218" t="s">
        <v>142</v>
      </c>
      <c r="E577" s="237" t="s">
        <v>19</v>
      </c>
      <c r="F577" s="238" t="s">
        <v>700</v>
      </c>
      <c r="G577" s="236"/>
      <c r="H577" s="239">
        <v>1.73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142</v>
      </c>
      <c r="AU577" s="245" t="s">
        <v>82</v>
      </c>
      <c r="AV577" s="14" t="s">
        <v>82</v>
      </c>
      <c r="AW577" s="14" t="s">
        <v>34</v>
      </c>
      <c r="AX577" s="14" t="s">
        <v>72</v>
      </c>
      <c r="AY577" s="245" t="s">
        <v>129</v>
      </c>
    </row>
    <row r="578" s="15" customFormat="1">
      <c r="A578" s="15"/>
      <c r="B578" s="246"/>
      <c r="C578" s="247"/>
      <c r="D578" s="218" t="s">
        <v>142</v>
      </c>
      <c r="E578" s="248" t="s">
        <v>19</v>
      </c>
      <c r="F578" s="249" t="s">
        <v>153</v>
      </c>
      <c r="G578" s="247"/>
      <c r="H578" s="250">
        <v>1.73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56" t="s">
        <v>142</v>
      </c>
      <c r="AU578" s="256" t="s">
        <v>82</v>
      </c>
      <c r="AV578" s="15" t="s">
        <v>136</v>
      </c>
      <c r="AW578" s="15" t="s">
        <v>34</v>
      </c>
      <c r="AX578" s="15" t="s">
        <v>80</v>
      </c>
      <c r="AY578" s="256" t="s">
        <v>129</v>
      </c>
    </row>
    <row r="579" s="2" customFormat="1" ht="16.5" customHeight="1">
      <c r="A579" s="40"/>
      <c r="B579" s="41"/>
      <c r="C579" s="257" t="s">
        <v>701</v>
      </c>
      <c r="D579" s="257" t="s">
        <v>212</v>
      </c>
      <c r="E579" s="258" t="s">
        <v>702</v>
      </c>
      <c r="F579" s="259" t="s">
        <v>703</v>
      </c>
      <c r="G579" s="260" t="s">
        <v>188</v>
      </c>
      <c r="H579" s="261">
        <v>3.46</v>
      </c>
      <c r="I579" s="262"/>
      <c r="J579" s="261">
        <f>ROUND(I579*H579,2)</f>
        <v>0</v>
      </c>
      <c r="K579" s="259" t="s">
        <v>135</v>
      </c>
      <c r="L579" s="263"/>
      <c r="M579" s="264" t="s">
        <v>19</v>
      </c>
      <c r="N579" s="265" t="s">
        <v>43</v>
      </c>
      <c r="O579" s="86"/>
      <c r="P579" s="214">
        <f>O579*H579</f>
        <v>0</v>
      </c>
      <c r="Q579" s="214">
        <v>1</v>
      </c>
      <c r="R579" s="214">
        <f>Q579*H579</f>
        <v>3.46</v>
      </c>
      <c r="S579" s="214">
        <v>0</v>
      </c>
      <c r="T579" s="215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6" t="s">
        <v>199</v>
      </c>
      <c r="AT579" s="216" t="s">
        <v>212</v>
      </c>
      <c r="AU579" s="216" t="s">
        <v>82</v>
      </c>
      <c r="AY579" s="19" t="s">
        <v>129</v>
      </c>
      <c r="BE579" s="217">
        <f>IF(N579="základní",J579,0)</f>
        <v>0</v>
      </c>
      <c r="BF579" s="217">
        <f>IF(N579="snížená",J579,0)</f>
        <v>0</v>
      </c>
      <c r="BG579" s="217">
        <f>IF(N579="zákl. přenesená",J579,0)</f>
        <v>0</v>
      </c>
      <c r="BH579" s="217">
        <f>IF(N579="sníž. přenesená",J579,0)</f>
        <v>0</v>
      </c>
      <c r="BI579" s="217">
        <f>IF(N579="nulová",J579,0)</f>
        <v>0</v>
      </c>
      <c r="BJ579" s="19" t="s">
        <v>80</v>
      </c>
      <c r="BK579" s="217">
        <f>ROUND(I579*H579,2)</f>
        <v>0</v>
      </c>
      <c r="BL579" s="19" t="s">
        <v>136</v>
      </c>
      <c r="BM579" s="216" t="s">
        <v>704</v>
      </c>
    </row>
    <row r="580" s="2" customFormat="1">
      <c r="A580" s="40"/>
      <c r="B580" s="41"/>
      <c r="C580" s="42"/>
      <c r="D580" s="218" t="s">
        <v>138</v>
      </c>
      <c r="E580" s="42"/>
      <c r="F580" s="219" t="s">
        <v>703</v>
      </c>
      <c r="G580" s="42"/>
      <c r="H580" s="42"/>
      <c r="I580" s="220"/>
      <c r="J580" s="42"/>
      <c r="K580" s="42"/>
      <c r="L580" s="46"/>
      <c r="M580" s="221"/>
      <c r="N580" s="222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138</v>
      </c>
      <c r="AU580" s="19" t="s">
        <v>82</v>
      </c>
    </row>
    <row r="581" s="14" customFormat="1">
      <c r="A581" s="14"/>
      <c r="B581" s="235"/>
      <c r="C581" s="236"/>
      <c r="D581" s="218" t="s">
        <v>142</v>
      </c>
      <c r="E581" s="237" t="s">
        <v>19</v>
      </c>
      <c r="F581" s="238" t="s">
        <v>705</v>
      </c>
      <c r="G581" s="236"/>
      <c r="H581" s="239">
        <v>3.46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142</v>
      </c>
      <c r="AU581" s="245" t="s">
        <v>82</v>
      </c>
      <c r="AV581" s="14" t="s">
        <v>82</v>
      </c>
      <c r="AW581" s="14" t="s">
        <v>34</v>
      </c>
      <c r="AX581" s="14" t="s">
        <v>80</v>
      </c>
      <c r="AY581" s="245" t="s">
        <v>129</v>
      </c>
    </row>
    <row r="582" s="12" customFormat="1" ht="22.8" customHeight="1">
      <c r="A582" s="12"/>
      <c r="B582" s="190"/>
      <c r="C582" s="191"/>
      <c r="D582" s="192" t="s">
        <v>71</v>
      </c>
      <c r="E582" s="204" t="s">
        <v>706</v>
      </c>
      <c r="F582" s="204" t="s">
        <v>707</v>
      </c>
      <c r="G582" s="191"/>
      <c r="H582" s="191"/>
      <c r="I582" s="194"/>
      <c r="J582" s="205">
        <f>BK582</f>
        <v>0</v>
      </c>
      <c r="K582" s="191"/>
      <c r="L582" s="196"/>
      <c r="M582" s="197"/>
      <c r="N582" s="198"/>
      <c r="O582" s="198"/>
      <c r="P582" s="199">
        <f>SUM(P583:P635)</f>
        <v>0</v>
      </c>
      <c r="Q582" s="198"/>
      <c r="R582" s="199">
        <f>SUM(R583:R635)</f>
        <v>128.23633000000001</v>
      </c>
      <c r="S582" s="198"/>
      <c r="T582" s="200">
        <f>SUM(T583:T635)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01" t="s">
        <v>80</v>
      </c>
      <c r="AT582" s="202" t="s">
        <v>71</v>
      </c>
      <c r="AU582" s="202" t="s">
        <v>80</v>
      </c>
      <c r="AY582" s="201" t="s">
        <v>129</v>
      </c>
      <c r="BK582" s="203">
        <f>SUM(BK583:BK635)</f>
        <v>0</v>
      </c>
    </row>
    <row r="583" s="2" customFormat="1" ht="24.15" customHeight="1">
      <c r="A583" s="40"/>
      <c r="B583" s="41"/>
      <c r="C583" s="206" t="s">
        <v>708</v>
      </c>
      <c r="D583" s="206" t="s">
        <v>131</v>
      </c>
      <c r="E583" s="207" t="s">
        <v>709</v>
      </c>
      <c r="F583" s="208" t="s">
        <v>710</v>
      </c>
      <c r="G583" s="209" t="s">
        <v>288</v>
      </c>
      <c r="H583" s="210">
        <v>1046</v>
      </c>
      <c r="I583" s="211"/>
      <c r="J583" s="210">
        <f>ROUND(I583*H583,2)</f>
        <v>0</v>
      </c>
      <c r="K583" s="208" t="s">
        <v>135</v>
      </c>
      <c r="L583" s="46"/>
      <c r="M583" s="212" t="s">
        <v>19</v>
      </c>
      <c r="N583" s="213" t="s">
        <v>43</v>
      </c>
      <c r="O583" s="86"/>
      <c r="P583" s="214">
        <f>O583*H583</f>
        <v>0</v>
      </c>
      <c r="Q583" s="214">
        <v>0.10095</v>
      </c>
      <c r="R583" s="214">
        <f>Q583*H583</f>
        <v>105.5937</v>
      </c>
      <c r="S583" s="214">
        <v>0</v>
      </c>
      <c r="T583" s="215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6" t="s">
        <v>136</v>
      </c>
      <c r="AT583" s="216" t="s">
        <v>131</v>
      </c>
      <c r="AU583" s="216" t="s">
        <v>82</v>
      </c>
      <c r="AY583" s="19" t="s">
        <v>129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9" t="s">
        <v>80</v>
      </c>
      <c r="BK583" s="217">
        <f>ROUND(I583*H583,2)</f>
        <v>0</v>
      </c>
      <c r="BL583" s="19" t="s">
        <v>136</v>
      </c>
      <c r="BM583" s="216" t="s">
        <v>711</v>
      </c>
    </row>
    <row r="584" s="2" customFormat="1">
      <c r="A584" s="40"/>
      <c r="B584" s="41"/>
      <c r="C584" s="42"/>
      <c r="D584" s="218" t="s">
        <v>138</v>
      </c>
      <c r="E584" s="42"/>
      <c r="F584" s="219" t="s">
        <v>712</v>
      </c>
      <c r="G584" s="42"/>
      <c r="H584" s="42"/>
      <c r="I584" s="220"/>
      <c r="J584" s="42"/>
      <c r="K584" s="42"/>
      <c r="L584" s="46"/>
      <c r="M584" s="221"/>
      <c r="N584" s="222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138</v>
      </c>
      <c r="AU584" s="19" t="s">
        <v>82</v>
      </c>
    </row>
    <row r="585" s="2" customFormat="1">
      <c r="A585" s="40"/>
      <c r="B585" s="41"/>
      <c r="C585" s="42"/>
      <c r="D585" s="223" t="s">
        <v>140</v>
      </c>
      <c r="E585" s="42"/>
      <c r="F585" s="224" t="s">
        <v>713</v>
      </c>
      <c r="G585" s="42"/>
      <c r="H585" s="42"/>
      <c r="I585" s="220"/>
      <c r="J585" s="42"/>
      <c r="K585" s="42"/>
      <c r="L585" s="46"/>
      <c r="M585" s="221"/>
      <c r="N585" s="222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140</v>
      </c>
      <c r="AU585" s="19" t="s">
        <v>82</v>
      </c>
    </row>
    <row r="586" s="13" customFormat="1">
      <c r="A586" s="13"/>
      <c r="B586" s="225"/>
      <c r="C586" s="226"/>
      <c r="D586" s="218" t="s">
        <v>142</v>
      </c>
      <c r="E586" s="227" t="s">
        <v>19</v>
      </c>
      <c r="F586" s="228" t="s">
        <v>714</v>
      </c>
      <c r="G586" s="226"/>
      <c r="H586" s="227" t="s">
        <v>19</v>
      </c>
      <c r="I586" s="229"/>
      <c r="J586" s="226"/>
      <c r="K586" s="226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142</v>
      </c>
      <c r="AU586" s="234" t="s">
        <v>82</v>
      </c>
      <c r="AV586" s="13" t="s">
        <v>80</v>
      </c>
      <c r="AW586" s="13" t="s">
        <v>34</v>
      </c>
      <c r="AX586" s="13" t="s">
        <v>72</v>
      </c>
      <c r="AY586" s="234" t="s">
        <v>129</v>
      </c>
    </row>
    <row r="587" s="13" customFormat="1">
      <c r="A587" s="13"/>
      <c r="B587" s="225"/>
      <c r="C587" s="226"/>
      <c r="D587" s="218" t="s">
        <v>142</v>
      </c>
      <c r="E587" s="227" t="s">
        <v>19</v>
      </c>
      <c r="F587" s="228" t="s">
        <v>715</v>
      </c>
      <c r="G587" s="226"/>
      <c r="H587" s="227" t="s">
        <v>19</v>
      </c>
      <c r="I587" s="229"/>
      <c r="J587" s="226"/>
      <c r="K587" s="226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142</v>
      </c>
      <c r="AU587" s="234" t="s">
        <v>82</v>
      </c>
      <c r="AV587" s="13" t="s">
        <v>80</v>
      </c>
      <c r="AW587" s="13" t="s">
        <v>34</v>
      </c>
      <c r="AX587" s="13" t="s">
        <v>72</v>
      </c>
      <c r="AY587" s="234" t="s">
        <v>129</v>
      </c>
    </row>
    <row r="588" s="14" customFormat="1">
      <c r="A588" s="14"/>
      <c r="B588" s="235"/>
      <c r="C588" s="236"/>
      <c r="D588" s="218" t="s">
        <v>142</v>
      </c>
      <c r="E588" s="237" t="s">
        <v>19</v>
      </c>
      <c r="F588" s="238" t="s">
        <v>716</v>
      </c>
      <c r="G588" s="236"/>
      <c r="H588" s="239">
        <v>906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142</v>
      </c>
      <c r="AU588" s="245" t="s">
        <v>82</v>
      </c>
      <c r="AV588" s="14" t="s">
        <v>82</v>
      </c>
      <c r="AW588" s="14" t="s">
        <v>34</v>
      </c>
      <c r="AX588" s="14" t="s">
        <v>72</v>
      </c>
      <c r="AY588" s="245" t="s">
        <v>129</v>
      </c>
    </row>
    <row r="589" s="13" customFormat="1">
      <c r="A589" s="13"/>
      <c r="B589" s="225"/>
      <c r="C589" s="226"/>
      <c r="D589" s="218" t="s">
        <v>142</v>
      </c>
      <c r="E589" s="227" t="s">
        <v>19</v>
      </c>
      <c r="F589" s="228" t="s">
        <v>717</v>
      </c>
      <c r="G589" s="226"/>
      <c r="H589" s="227" t="s">
        <v>19</v>
      </c>
      <c r="I589" s="229"/>
      <c r="J589" s="226"/>
      <c r="K589" s="226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142</v>
      </c>
      <c r="AU589" s="234" t="s">
        <v>82</v>
      </c>
      <c r="AV589" s="13" t="s">
        <v>80</v>
      </c>
      <c r="AW589" s="13" t="s">
        <v>34</v>
      </c>
      <c r="AX589" s="13" t="s">
        <v>72</v>
      </c>
      <c r="AY589" s="234" t="s">
        <v>129</v>
      </c>
    </row>
    <row r="590" s="14" customFormat="1">
      <c r="A590" s="14"/>
      <c r="B590" s="235"/>
      <c r="C590" s="236"/>
      <c r="D590" s="218" t="s">
        <v>142</v>
      </c>
      <c r="E590" s="237" t="s">
        <v>19</v>
      </c>
      <c r="F590" s="238" t="s">
        <v>150</v>
      </c>
      <c r="G590" s="236"/>
      <c r="H590" s="239">
        <v>50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142</v>
      </c>
      <c r="AU590" s="245" t="s">
        <v>82</v>
      </c>
      <c r="AV590" s="14" t="s">
        <v>82</v>
      </c>
      <c r="AW590" s="14" t="s">
        <v>34</v>
      </c>
      <c r="AX590" s="14" t="s">
        <v>72</v>
      </c>
      <c r="AY590" s="245" t="s">
        <v>129</v>
      </c>
    </row>
    <row r="591" s="13" customFormat="1">
      <c r="A591" s="13"/>
      <c r="B591" s="225"/>
      <c r="C591" s="226"/>
      <c r="D591" s="218" t="s">
        <v>142</v>
      </c>
      <c r="E591" s="227" t="s">
        <v>19</v>
      </c>
      <c r="F591" s="228" t="s">
        <v>718</v>
      </c>
      <c r="G591" s="226"/>
      <c r="H591" s="227" t="s">
        <v>19</v>
      </c>
      <c r="I591" s="229"/>
      <c r="J591" s="226"/>
      <c r="K591" s="226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142</v>
      </c>
      <c r="AU591" s="234" t="s">
        <v>82</v>
      </c>
      <c r="AV591" s="13" t="s">
        <v>80</v>
      </c>
      <c r="AW591" s="13" t="s">
        <v>34</v>
      </c>
      <c r="AX591" s="13" t="s">
        <v>72</v>
      </c>
      <c r="AY591" s="234" t="s">
        <v>129</v>
      </c>
    </row>
    <row r="592" s="14" customFormat="1">
      <c r="A592" s="14"/>
      <c r="B592" s="235"/>
      <c r="C592" s="236"/>
      <c r="D592" s="218" t="s">
        <v>142</v>
      </c>
      <c r="E592" s="237" t="s">
        <v>19</v>
      </c>
      <c r="F592" s="238" t="s">
        <v>719</v>
      </c>
      <c r="G592" s="236"/>
      <c r="H592" s="239">
        <v>22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142</v>
      </c>
      <c r="AU592" s="245" t="s">
        <v>82</v>
      </c>
      <c r="AV592" s="14" t="s">
        <v>82</v>
      </c>
      <c r="AW592" s="14" t="s">
        <v>34</v>
      </c>
      <c r="AX592" s="14" t="s">
        <v>72</v>
      </c>
      <c r="AY592" s="245" t="s">
        <v>129</v>
      </c>
    </row>
    <row r="593" s="13" customFormat="1">
      <c r="A593" s="13"/>
      <c r="B593" s="225"/>
      <c r="C593" s="226"/>
      <c r="D593" s="218" t="s">
        <v>142</v>
      </c>
      <c r="E593" s="227" t="s">
        <v>19</v>
      </c>
      <c r="F593" s="228" t="s">
        <v>720</v>
      </c>
      <c r="G593" s="226"/>
      <c r="H593" s="227" t="s">
        <v>19</v>
      </c>
      <c r="I593" s="229"/>
      <c r="J593" s="226"/>
      <c r="K593" s="226"/>
      <c r="L593" s="230"/>
      <c r="M593" s="231"/>
      <c r="N593" s="232"/>
      <c r="O593" s="232"/>
      <c r="P593" s="232"/>
      <c r="Q593" s="232"/>
      <c r="R593" s="232"/>
      <c r="S593" s="232"/>
      <c r="T593" s="23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4" t="s">
        <v>142</v>
      </c>
      <c r="AU593" s="234" t="s">
        <v>82</v>
      </c>
      <c r="AV593" s="13" t="s">
        <v>80</v>
      </c>
      <c r="AW593" s="13" t="s">
        <v>34</v>
      </c>
      <c r="AX593" s="13" t="s">
        <v>72</v>
      </c>
      <c r="AY593" s="234" t="s">
        <v>129</v>
      </c>
    </row>
    <row r="594" s="14" customFormat="1">
      <c r="A594" s="14"/>
      <c r="B594" s="235"/>
      <c r="C594" s="236"/>
      <c r="D594" s="218" t="s">
        <v>142</v>
      </c>
      <c r="E594" s="237" t="s">
        <v>19</v>
      </c>
      <c r="F594" s="238" t="s">
        <v>721</v>
      </c>
      <c r="G594" s="236"/>
      <c r="H594" s="239">
        <v>68</v>
      </c>
      <c r="I594" s="240"/>
      <c r="J594" s="236"/>
      <c r="K594" s="236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142</v>
      </c>
      <c r="AU594" s="245" t="s">
        <v>82</v>
      </c>
      <c r="AV594" s="14" t="s">
        <v>82</v>
      </c>
      <c r="AW594" s="14" t="s">
        <v>34</v>
      </c>
      <c r="AX594" s="14" t="s">
        <v>72</v>
      </c>
      <c r="AY594" s="245" t="s">
        <v>129</v>
      </c>
    </row>
    <row r="595" s="15" customFormat="1">
      <c r="A595" s="15"/>
      <c r="B595" s="246"/>
      <c r="C595" s="247"/>
      <c r="D595" s="218" t="s">
        <v>142</v>
      </c>
      <c r="E595" s="248" t="s">
        <v>19</v>
      </c>
      <c r="F595" s="249" t="s">
        <v>153</v>
      </c>
      <c r="G595" s="247"/>
      <c r="H595" s="250">
        <v>1046</v>
      </c>
      <c r="I595" s="251"/>
      <c r="J595" s="247"/>
      <c r="K595" s="247"/>
      <c r="L595" s="252"/>
      <c r="M595" s="253"/>
      <c r="N595" s="254"/>
      <c r="O595" s="254"/>
      <c r="P595" s="254"/>
      <c r="Q595" s="254"/>
      <c r="R595" s="254"/>
      <c r="S595" s="254"/>
      <c r="T595" s="25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6" t="s">
        <v>142</v>
      </c>
      <c r="AU595" s="256" t="s">
        <v>82</v>
      </c>
      <c r="AV595" s="15" t="s">
        <v>136</v>
      </c>
      <c r="AW595" s="15" t="s">
        <v>34</v>
      </c>
      <c r="AX595" s="15" t="s">
        <v>80</v>
      </c>
      <c r="AY595" s="256" t="s">
        <v>129</v>
      </c>
    </row>
    <row r="596" s="2" customFormat="1" ht="16.5" customHeight="1">
      <c r="A596" s="40"/>
      <c r="B596" s="41"/>
      <c r="C596" s="257" t="s">
        <v>722</v>
      </c>
      <c r="D596" s="257" t="s">
        <v>212</v>
      </c>
      <c r="E596" s="258" t="s">
        <v>723</v>
      </c>
      <c r="F596" s="259" t="s">
        <v>724</v>
      </c>
      <c r="G596" s="260" t="s">
        <v>288</v>
      </c>
      <c r="H596" s="261">
        <v>916</v>
      </c>
      <c r="I596" s="262"/>
      <c r="J596" s="261">
        <f>ROUND(I596*H596,2)</f>
        <v>0</v>
      </c>
      <c r="K596" s="259" t="s">
        <v>135</v>
      </c>
      <c r="L596" s="263"/>
      <c r="M596" s="264" t="s">
        <v>19</v>
      </c>
      <c r="N596" s="265" t="s">
        <v>43</v>
      </c>
      <c r="O596" s="86"/>
      <c r="P596" s="214">
        <f>O596*H596</f>
        <v>0</v>
      </c>
      <c r="Q596" s="214">
        <v>0.021999999999999999</v>
      </c>
      <c r="R596" s="214">
        <f>Q596*H596</f>
        <v>20.151999999999997</v>
      </c>
      <c r="S596" s="214">
        <v>0</v>
      </c>
      <c r="T596" s="215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6" t="s">
        <v>199</v>
      </c>
      <c r="AT596" s="216" t="s">
        <v>212</v>
      </c>
      <c r="AU596" s="216" t="s">
        <v>82</v>
      </c>
      <c r="AY596" s="19" t="s">
        <v>129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9" t="s">
        <v>80</v>
      </c>
      <c r="BK596" s="217">
        <f>ROUND(I596*H596,2)</f>
        <v>0</v>
      </c>
      <c r="BL596" s="19" t="s">
        <v>136</v>
      </c>
      <c r="BM596" s="216" t="s">
        <v>725</v>
      </c>
    </row>
    <row r="597" s="2" customFormat="1">
      <c r="A597" s="40"/>
      <c r="B597" s="41"/>
      <c r="C597" s="42"/>
      <c r="D597" s="218" t="s">
        <v>138</v>
      </c>
      <c r="E597" s="42"/>
      <c r="F597" s="219" t="s">
        <v>724</v>
      </c>
      <c r="G597" s="42"/>
      <c r="H597" s="42"/>
      <c r="I597" s="220"/>
      <c r="J597" s="42"/>
      <c r="K597" s="42"/>
      <c r="L597" s="46"/>
      <c r="M597" s="221"/>
      <c r="N597" s="222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138</v>
      </c>
      <c r="AU597" s="19" t="s">
        <v>82</v>
      </c>
    </row>
    <row r="598" s="14" customFormat="1">
      <c r="A598" s="14"/>
      <c r="B598" s="235"/>
      <c r="C598" s="236"/>
      <c r="D598" s="218" t="s">
        <v>142</v>
      </c>
      <c r="E598" s="237" t="s">
        <v>19</v>
      </c>
      <c r="F598" s="238" t="s">
        <v>726</v>
      </c>
      <c r="G598" s="236"/>
      <c r="H598" s="239">
        <v>916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142</v>
      </c>
      <c r="AU598" s="245" t="s">
        <v>82</v>
      </c>
      <c r="AV598" s="14" t="s">
        <v>82</v>
      </c>
      <c r="AW598" s="14" t="s">
        <v>34</v>
      </c>
      <c r="AX598" s="14" t="s">
        <v>72</v>
      </c>
      <c r="AY598" s="245" t="s">
        <v>129</v>
      </c>
    </row>
    <row r="599" s="15" customFormat="1">
      <c r="A599" s="15"/>
      <c r="B599" s="246"/>
      <c r="C599" s="247"/>
      <c r="D599" s="218" t="s">
        <v>142</v>
      </c>
      <c r="E599" s="248" t="s">
        <v>19</v>
      </c>
      <c r="F599" s="249" t="s">
        <v>153</v>
      </c>
      <c r="G599" s="247"/>
      <c r="H599" s="250">
        <v>916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6" t="s">
        <v>142</v>
      </c>
      <c r="AU599" s="256" t="s">
        <v>82</v>
      </c>
      <c r="AV599" s="15" t="s">
        <v>136</v>
      </c>
      <c r="AW599" s="15" t="s">
        <v>34</v>
      </c>
      <c r="AX599" s="15" t="s">
        <v>80</v>
      </c>
      <c r="AY599" s="256" t="s">
        <v>129</v>
      </c>
    </row>
    <row r="600" s="2" customFormat="1" ht="16.5" customHeight="1">
      <c r="A600" s="40"/>
      <c r="B600" s="41"/>
      <c r="C600" s="257" t="s">
        <v>727</v>
      </c>
      <c r="D600" s="257" t="s">
        <v>212</v>
      </c>
      <c r="E600" s="258" t="s">
        <v>728</v>
      </c>
      <c r="F600" s="259" t="s">
        <v>729</v>
      </c>
      <c r="G600" s="260" t="s">
        <v>288</v>
      </c>
      <c r="H600" s="261">
        <v>51</v>
      </c>
      <c r="I600" s="262"/>
      <c r="J600" s="261">
        <f>ROUND(I600*H600,2)</f>
        <v>0</v>
      </c>
      <c r="K600" s="259" t="s">
        <v>135</v>
      </c>
      <c r="L600" s="263"/>
      <c r="M600" s="264" t="s">
        <v>19</v>
      </c>
      <c r="N600" s="265" t="s">
        <v>43</v>
      </c>
      <c r="O600" s="86"/>
      <c r="P600" s="214">
        <f>O600*H600</f>
        <v>0</v>
      </c>
      <c r="Q600" s="214">
        <v>0.045999999999999999</v>
      </c>
      <c r="R600" s="214">
        <f>Q600*H600</f>
        <v>2.3460000000000001</v>
      </c>
      <c r="S600" s="214">
        <v>0</v>
      </c>
      <c r="T600" s="215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6" t="s">
        <v>199</v>
      </c>
      <c r="AT600" s="216" t="s">
        <v>212</v>
      </c>
      <c r="AU600" s="216" t="s">
        <v>82</v>
      </c>
      <c r="AY600" s="19" t="s">
        <v>129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9" t="s">
        <v>80</v>
      </c>
      <c r="BK600" s="217">
        <f>ROUND(I600*H600,2)</f>
        <v>0</v>
      </c>
      <c r="BL600" s="19" t="s">
        <v>136</v>
      </c>
      <c r="BM600" s="216" t="s">
        <v>730</v>
      </c>
    </row>
    <row r="601" s="2" customFormat="1">
      <c r="A601" s="40"/>
      <c r="B601" s="41"/>
      <c r="C601" s="42"/>
      <c r="D601" s="218" t="s">
        <v>138</v>
      </c>
      <c r="E601" s="42"/>
      <c r="F601" s="219" t="s">
        <v>729</v>
      </c>
      <c r="G601" s="42"/>
      <c r="H601" s="42"/>
      <c r="I601" s="220"/>
      <c r="J601" s="42"/>
      <c r="K601" s="42"/>
      <c r="L601" s="46"/>
      <c r="M601" s="221"/>
      <c r="N601" s="222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138</v>
      </c>
      <c r="AU601" s="19" t="s">
        <v>82</v>
      </c>
    </row>
    <row r="602" s="14" customFormat="1">
      <c r="A602" s="14"/>
      <c r="B602" s="235"/>
      <c r="C602" s="236"/>
      <c r="D602" s="218" t="s">
        <v>142</v>
      </c>
      <c r="E602" s="237" t="s">
        <v>19</v>
      </c>
      <c r="F602" s="238" t="s">
        <v>731</v>
      </c>
      <c r="G602" s="236"/>
      <c r="H602" s="239">
        <v>51</v>
      </c>
      <c r="I602" s="240"/>
      <c r="J602" s="236"/>
      <c r="K602" s="236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142</v>
      </c>
      <c r="AU602" s="245" t="s">
        <v>82</v>
      </c>
      <c r="AV602" s="14" t="s">
        <v>82</v>
      </c>
      <c r="AW602" s="14" t="s">
        <v>34</v>
      </c>
      <c r="AX602" s="14" t="s">
        <v>72</v>
      </c>
      <c r="AY602" s="245" t="s">
        <v>129</v>
      </c>
    </row>
    <row r="603" s="15" customFormat="1">
      <c r="A603" s="15"/>
      <c r="B603" s="246"/>
      <c r="C603" s="247"/>
      <c r="D603" s="218" t="s">
        <v>142</v>
      </c>
      <c r="E603" s="248" t="s">
        <v>19</v>
      </c>
      <c r="F603" s="249" t="s">
        <v>153</v>
      </c>
      <c r="G603" s="247"/>
      <c r="H603" s="250">
        <v>51</v>
      </c>
      <c r="I603" s="251"/>
      <c r="J603" s="247"/>
      <c r="K603" s="247"/>
      <c r="L603" s="252"/>
      <c r="M603" s="253"/>
      <c r="N603" s="254"/>
      <c r="O603" s="254"/>
      <c r="P603" s="254"/>
      <c r="Q603" s="254"/>
      <c r="R603" s="254"/>
      <c r="S603" s="254"/>
      <c r="T603" s="25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56" t="s">
        <v>142</v>
      </c>
      <c r="AU603" s="256" t="s">
        <v>82</v>
      </c>
      <c r="AV603" s="15" t="s">
        <v>136</v>
      </c>
      <c r="AW603" s="15" t="s">
        <v>34</v>
      </c>
      <c r="AX603" s="15" t="s">
        <v>80</v>
      </c>
      <c r="AY603" s="256" t="s">
        <v>129</v>
      </c>
    </row>
    <row r="604" s="2" customFormat="1" ht="24.15" customHeight="1">
      <c r="A604" s="40"/>
      <c r="B604" s="41"/>
      <c r="C604" s="257" t="s">
        <v>732</v>
      </c>
      <c r="D604" s="257" t="s">
        <v>212</v>
      </c>
      <c r="E604" s="258" t="s">
        <v>733</v>
      </c>
      <c r="F604" s="259" t="s">
        <v>734</v>
      </c>
      <c r="G604" s="260" t="s">
        <v>323</v>
      </c>
      <c r="H604" s="261">
        <v>21</v>
      </c>
      <c r="I604" s="262"/>
      <c r="J604" s="261">
        <f>ROUND(I604*H604,2)</f>
        <v>0</v>
      </c>
      <c r="K604" s="259" t="s">
        <v>296</v>
      </c>
      <c r="L604" s="263"/>
      <c r="M604" s="264" t="s">
        <v>19</v>
      </c>
      <c r="N604" s="265" t="s">
        <v>43</v>
      </c>
      <c r="O604" s="86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5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6" t="s">
        <v>199</v>
      </c>
      <c r="AT604" s="216" t="s">
        <v>212</v>
      </c>
      <c r="AU604" s="216" t="s">
        <v>82</v>
      </c>
      <c r="AY604" s="19" t="s">
        <v>129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9" t="s">
        <v>80</v>
      </c>
      <c r="BK604" s="217">
        <f>ROUND(I604*H604,2)</f>
        <v>0</v>
      </c>
      <c r="BL604" s="19" t="s">
        <v>136</v>
      </c>
      <c r="BM604" s="216" t="s">
        <v>735</v>
      </c>
    </row>
    <row r="605" s="2" customFormat="1">
      <c r="A605" s="40"/>
      <c r="B605" s="41"/>
      <c r="C605" s="42"/>
      <c r="D605" s="218" t="s">
        <v>138</v>
      </c>
      <c r="E605" s="42"/>
      <c r="F605" s="219" t="s">
        <v>734</v>
      </c>
      <c r="G605" s="42"/>
      <c r="H605" s="42"/>
      <c r="I605" s="220"/>
      <c r="J605" s="42"/>
      <c r="K605" s="42"/>
      <c r="L605" s="46"/>
      <c r="M605" s="221"/>
      <c r="N605" s="222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138</v>
      </c>
      <c r="AU605" s="19" t="s">
        <v>82</v>
      </c>
    </row>
    <row r="606" s="14" customFormat="1">
      <c r="A606" s="14"/>
      <c r="B606" s="235"/>
      <c r="C606" s="236"/>
      <c r="D606" s="218" t="s">
        <v>142</v>
      </c>
      <c r="E606" s="237" t="s">
        <v>19</v>
      </c>
      <c r="F606" s="238" t="s">
        <v>736</v>
      </c>
      <c r="G606" s="236"/>
      <c r="H606" s="239">
        <v>21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142</v>
      </c>
      <c r="AU606" s="245" t="s">
        <v>82</v>
      </c>
      <c r="AV606" s="14" t="s">
        <v>82</v>
      </c>
      <c r="AW606" s="14" t="s">
        <v>34</v>
      </c>
      <c r="AX606" s="14" t="s">
        <v>72</v>
      </c>
      <c r="AY606" s="245" t="s">
        <v>129</v>
      </c>
    </row>
    <row r="607" s="15" customFormat="1">
      <c r="A607" s="15"/>
      <c r="B607" s="246"/>
      <c r="C607" s="247"/>
      <c r="D607" s="218" t="s">
        <v>142</v>
      </c>
      <c r="E607" s="248" t="s">
        <v>19</v>
      </c>
      <c r="F607" s="249" t="s">
        <v>153</v>
      </c>
      <c r="G607" s="247"/>
      <c r="H607" s="250">
        <v>21</v>
      </c>
      <c r="I607" s="251"/>
      <c r="J607" s="247"/>
      <c r="K607" s="247"/>
      <c r="L607" s="252"/>
      <c r="M607" s="253"/>
      <c r="N607" s="254"/>
      <c r="O607" s="254"/>
      <c r="P607" s="254"/>
      <c r="Q607" s="254"/>
      <c r="R607" s="254"/>
      <c r="S607" s="254"/>
      <c r="T607" s="25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6" t="s">
        <v>142</v>
      </c>
      <c r="AU607" s="256" t="s">
        <v>82</v>
      </c>
      <c r="AV607" s="15" t="s">
        <v>136</v>
      </c>
      <c r="AW607" s="15" t="s">
        <v>34</v>
      </c>
      <c r="AX607" s="15" t="s">
        <v>80</v>
      </c>
      <c r="AY607" s="256" t="s">
        <v>129</v>
      </c>
    </row>
    <row r="608" s="2" customFormat="1" ht="21.75" customHeight="1">
      <c r="A608" s="40"/>
      <c r="B608" s="41"/>
      <c r="C608" s="257" t="s">
        <v>737</v>
      </c>
      <c r="D608" s="257" t="s">
        <v>212</v>
      </c>
      <c r="E608" s="258" t="s">
        <v>738</v>
      </c>
      <c r="F608" s="259" t="s">
        <v>739</v>
      </c>
      <c r="G608" s="260" t="s">
        <v>323</v>
      </c>
      <c r="H608" s="261">
        <v>4</v>
      </c>
      <c r="I608" s="262"/>
      <c r="J608" s="261">
        <f>ROUND(I608*H608,2)</f>
        <v>0</v>
      </c>
      <c r="K608" s="259" t="s">
        <v>296</v>
      </c>
      <c r="L608" s="263"/>
      <c r="M608" s="264" t="s">
        <v>19</v>
      </c>
      <c r="N608" s="265" t="s">
        <v>43</v>
      </c>
      <c r="O608" s="86"/>
      <c r="P608" s="214">
        <f>O608*H608</f>
        <v>0</v>
      </c>
      <c r="Q608" s="214">
        <v>0</v>
      </c>
      <c r="R608" s="214">
        <f>Q608*H608</f>
        <v>0</v>
      </c>
      <c r="S608" s="214">
        <v>0</v>
      </c>
      <c r="T608" s="215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6" t="s">
        <v>199</v>
      </c>
      <c r="AT608" s="216" t="s">
        <v>212</v>
      </c>
      <c r="AU608" s="216" t="s">
        <v>82</v>
      </c>
      <c r="AY608" s="19" t="s">
        <v>129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9" t="s">
        <v>80</v>
      </c>
      <c r="BK608" s="217">
        <f>ROUND(I608*H608,2)</f>
        <v>0</v>
      </c>
      <c r="BL608" s="19" t="s">
        <v>136</v>
      </c>
      <c r="BM608" s="216" t="s">
        <v>740</v>
      </c>
    </row>
    <row r="609" s="2" customFormat="1">
      <c r="A609" s="40"/>
      <c r="B609" s="41"/>
      <c r="C609" s="42"/>
      <c r="D609" s="218" t="s">
        <v>138</v>
      </c>
      <c r="E609" s="42"/>
      <c r="F609" s="219" t="s">
        <v>741</v>
      </c>
      <c r="G609" s="42"/>
      <c r="H609" s="42"/>
      <c r="I609" s="220"/>
      <c r="J609" s="42"/>
      <c r="K609" s="42"/>
      <c r="L609" s="46"/>
      <c r="M609" s="221"/>
      <c r="N609" s="222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138</v>
      </c>
      <c r="AU609" s="19" t="s">
        <v>82</v>
      </c>
    </row>
    <row r="610" s="2" customFormat="1" ht="16.5" customHeight="1">
      <c r="A610" s="40"/>
      <c r="B610" s="41"/>
      <c r="C610" s="257" t="s">
        <v>742</v>
      </c>
      <c r="D610" s="257" t="s">
        <v>212</v>
      </c>
      <c r="E610" s="258" t="s">
        <v>743</v>
      </c>
      <c r="F610" s="259" t="s">
        <v>744</v>
      </c>
      <c r="G610" s="260" t="s">
        <v>323</v>
      </c>
      <c r="H610" s="261">
        <v>69</v>
      </c>
      <c r="I610" s="262"/>
      <c r="J610" s="261">
        <f>ROUND(I610*H610,2)</f>
        <v>0</v>
      </c>
      <c r="K610" s="259" t="s">
        <v>296</v>
      </c>
      <c r="L610" s="263"/>
      <c r="M610" s="264" t="s">
        <v>19</v>
      </c>
      <c r="N610" s="265" t="s">
        <v>43</v>
      </c>
      <c r="O610" s="86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6" t="s">
        <v>199</v>
      </c>
      <c r="AT610" s="216" t="s">
        <v>212</v>
      </c>
      <c r="AU610" s="216" t="s">
        <v>82</v>
      </c>
      <c r="AY610" s="19" t="s">
        <v>129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9" t="s">
        <v>80</v>
      </c>
      <c r="BK610" s="217">
        <f>ROUND(I610*H610,2)</f>
        <v>0</v>
      </c>
      <c r="BL610" s="19" t="s">
        <v>136</v>
      </c>
      <c r="BM610" s="216" t="s">
        <v>745</v>
      </c>
    </row>
    <row r="611" s="2" customFormat="1">
      <c r="A611" s="40"/>
      <c r="B611" s="41"/>
      <c r="C611" s="42"/>
      <c r="D611" s="218" t="s">
        <v>138</v>
      </c>
      <c r="E611" s="42"/>
      <c r="F611" s="219" t="s">
        <v>744</v>
      </c>
      <c r="G611" s="42"/>
      <c r="H611" s="42"/>
      <c r="I611" s="220"/>
      <c r="J611" s="42"/>
      <c r="K611" s="42"/>
      <c r="L611" s="46"/>
      <c r="M611" s="221"/>
      <c r="N611" s="222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138</v>
      </c>
      <c r="AU611" s="19" t="s">
        <v>82</v>
      </c>
    </row>
    <row r="612" s="14" customFormat="1">
      <c r="A612" s="14"/>
      <c r="B612" s="235"/>
      <c r="C612" s="236"/>
      <c r="D612" s="218" t="s">
        <v>142</v>
      </c>
      <c r="E612" s="237" t="s">
        <v>19</v>
      </c>
      <c r="F612" s="238" t="s">
        <v>746</v>
      </c>
      <c r="G612" s="236"/>
      <c r="H612" s="239">
        <v>69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5" t="s">
        <v>142</v>
      </c>
      <c r="AU612" s="245" t="s">
        <v>82</v>
      </c>
      <c r="AV612" s="14" t="s">
        <v>82</v>
      </c>
      <c r="AW612" s="14" t="s">
        <v>34</v>
      </c>
      <c r="AX612" s="14" t="s">
        <v>72</v>
      </c>
      <c r="AY612" s="245" t="s">
        <v>129</v>
      </c>
    </row>
    <row r="613" s="15" customFormat="1">
      <c r="A613" s="15"/>
      <c r="B613" s="246"/>
      <c r="C613" s="247"/>
      <c r="D613" s="218" t="s">
        <v>142</v>
      </c>
      <c r="E613" s="248" t="s">
        <v>19</v>
      </c>
      <c r="F613" s="249" t="s">
        <v>153</v>
      </c>
      <c r="G613" s="247"/>
      <c r="H613" s="250">
        <v>69</v>
      </c>
      <c r="I613" s="251"/>
      <c r="J613" s="247"/>
      <c r="K613" s="247"/>
      <c r="L613" s="252"/>
      <c r="M613" s="253"/>
      <c r="N613" s="254"/>
      <c r="O613" s="254"/>
      <c r="P613" s="254"/>
      <c r="Q613" s="254"/>
      <c r="R613" s="254"/>
      <c r="S613" s="254"/>
      <c r="T613" s="25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56" t="s">
        <v>142</v>
      </c>
      <c r="AU613" s="256" t="s">
        <v>82</v>
      </c>
      <c r="AV613" s="15" t="s">
        <v>136</v>
      </c>
      <c r="AW613" s="15" t="s">
        <v>34</v>
      </c>
      <c r="AX613" s="15" t="s">
        <v>80</v>
      </c>
      <c r="AY613" s="256" t="s">
        <v>129</v>
      </c>
    </row>
    <row r="614" s="2" customFormat="1" ht="16.5" customHeight="1">
      <c r="A614" s="40"/>
      <c r="B614" s="41"/>
      <c r="C614" s="206" t="s">
        <v>747</v>
      </c>
      <c r="D614" s="206" t="s">
        <v>131</v>
      </c>
      <c r="E614" s="207" t="s">
        <v>748</v>
      </c>
      <c r="F614" s="208" t="s">
        <v>749</v>
      </c>
      <c r="G614" s="209" t="s">
        <v>202</v>
      </c>
      <c r="H614" s="210">
        <v>160</v>
      </c>
      <c r="I614" s="211"/>
      <c r="J614" s="210">
        <f>ROUND(I614*H614,2)</f>
        <v>0</v>
      </c>
      <c r="K614" s="208" t="s">
        <v>296</v>
      </c>
      <c r="L614" s="46"/>
      <c r="M614" s="212" t="s">
        <v>19</v>
      </c>
      <c r="N614" s="213" t="s">
        <v>43</v>
      </c>
      <c r="O614" s="86"/>
      <c r="P614" s="214">
        <f>O614*H614</f>
        <v>0</v>
      </c>
      <c r="Q614" s="214">
        <v>0.00088999999999999995</v>
      </c>
      <c r="R614" s="214">
        <f>Q614*H614</f>
        <v>0.1424</v>
      </c>
      <c r="S614" s="214">
        <v>0</v>
      </c>
      <c r="T614" s="215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6" t="s">
        <v>136</v>
      </c>
      <c r="AT614" s="216" t="s">
        <v>131</v>
      </c>
      <c r="AU614" s="216" t="s">
        <v>82</v>
      </c>
      <c r="AY614" s="19" t="s">
        <v>129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9" t="s">
        <v>80</v>
      </c>
      <c r="BK614" s="217">
        <f>ROUND(I614*H614,2)</f>
        <v>0</v>
      </c>
      <c r="BL614" s="19" t="s">
        <v>136</v>
      </c>
      <c r="BM614" s="216" t="s">
        <v>750</v>
      </c>
    </row>
    <row r="615" s="2" customFormat="1">
      <c r="A615" s="40"/>
      <c r="B615" s="41"/>
      <c r="C615" s="42"/>
      <c r="D615" s="218" t="s">
        <v>138</v>
      </c>
      <c r="E615" s="42"/>
      <c r="F615" s="219" t="s">
        <v>749</v>
      </c>
      <c r="G615" s="42"/>
      <c r="H615" s="42"/>
      <c r="I615" s="220"/>
      <c r="J615" s="42"/>
      <c r="K615" s="42"/>
      <c r="L615" s="46"/>
      <c r="M615" s="221"/>
      <c r="N615" s="222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138</v>
      </c>
      <c r="AU615" s="19" t="s">
        <v>82</v>
      </c>
    </row>
    <row r="616" s="13" customFormat="1">
      <c r="A616" s="13"/>
      <c r="B616" s="225"/>
      <c r="C616" s="226"/>
      <c r="D616" s="218" t="s">
        <v>142</v>
      </c>
      <c r="E616" s="227" t="s">
        <v>19</v>
      </c>
      <c r="F616" s="228" t="s">
        <v>143</v>
      </c>
      <c r="G616" s="226"/>
      <c r="H616" s="227" t="s">
        <v>19</v>
      </c>
      <c r="I616" s="229"/>
      <c r="J616" s="226"/>
      <c r="K616" s="226"/>
      <c r="L616" s="230"/>
      <c r="M616" s="231"/>
      <c r="N616" s="232"/>
      <c r="O616" s="232"/>
      <c r="P616" s="232"/>
      <c r="Q616" s="232"/>
      <c r="R616" s="232"/>
      <c r="S616" s="232"/>
      <c r="T616" s="23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4" t="s">
        <v>142</v>
      </c>
      <c r="AU616" s="234" t="s">
        <v>82</v>
      </c>
      <c r="AV616" s="13" t="s">
        <v>80</v>
      </c>
      <c r="AW616" s="13" t="s">
        <v>34</v>
      </c>
      <c r="AX616" s="13" t="s">
        <v>72</v>
      </c>
      <c r="AY616" s="234" t="s">
        <v>129</v>
      </c>
    </row>
    <row r="617" s="14" customFormat="1">
      <c r="A617" s="14"/>
      <c r="B617" s="235"/>
      <c r="C617" s="236"/>
      <c r="D617" s="218" t="s">
        <v>142</v>
      </c>
      <c r="E617" s="237" t="s">
        <v>19</v>
      </c>
      <c r="F617" s="238" t="s">
        <v>751</v>
      </c>
      <c r="G617" s="236"/>
      <c r="H617" s="239">
        <v>160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142</v>
      </c>
      <c r="AU617" s="245" t="s">
        <v>82</v>
      </c>
      <c r="AV617" s="14" t="s">
        <v>82</v>
      </c>
      <c r="AW617" s="14" t="s">
        <v>34</v>
      </c>
      <c r="AX617" s="14" t="s">
        <v>72</v>
      </c>
      <c r="AY617" s="245" t="s">
        <v>129</v>
      </c>
    </row>
    <row r="618" s="15" customFormat="1">
      <c r="A618" s="15"/>
      <c r="B618" s="246"/>
      <c r="C618" s="247"/>
      <c r="D618" s="218" t="s">
        <v>142</v>
      </c>
      <c r="E618" s="248" t="s">
        <v>19</v>
      </c>
      <c r="F618" s="249" t="s">
        <v>153</v>
      </c>
      <c r="G618" s="247"/>
      <c r="H618" s="250">
        <v>160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56" t="s">
        <v>142</v>
      </c>
      <c r="AU618" s="256" t="s">
        <v>82</v>
      </c>
      <c r="AV618" s="15" t="s">
        <v>136</v>
      </c>
      <c r="AW618" s="15" t="s">
        <v>34</v>
      </c>
      <c r="AX618" s="15" t="s">
        <v>80</v>
      </c>
      <c r="AY618" s="256" t="s">
        <v>129</v>
      </c>
    </row>
    <row r="619" s="2" customFormat="1" ht="16.5" customHeight="1">
      <c r="A619" s="40"/>
      <c r="B619" s="41"/>
      <c r="C619" s="206" t="s">
        <v>752</v>
      </c>
      <c r="D619" s="206" t="s">
        <v>131</v>
      </c>
      <c r="E619" s="207" t="s">
        <v>753</v>
      </c>
      <c r="F619" s="208" t="s">
        <v>754</v>
      </c>
      <c r="G619" s="209" t="s">
        <v>323</v>
      </c>
      <c r="H619" s="210">
        <v>1</v>
      </c>
      <c r="I619" s="211"/>
      <c r="J619" s="210">
        <f>ROUND(I619*H619,2)</f>
        <v>0</v>
      </c>
      <c r="K619" s="208" t="s">
        <v>296</v>
      </c>
      <c r="L619" s="46"/>
      <c r="M619" s="212" t="s">
        <v>19</v>
      </c>
      <c r="N619" s="213" t="s">
        <v>43</v>
      </c>
      <c r="O619" s="86"/>
      <c r="P619" s="214">
        <f>O619*H619</f>
        <v>0</v>
      </c>
      <c r="Q619" s="214">
        <v>1.0000000000000001E-05</v>
      </c>
      <c r="R619" s="214">
        <f>Q619*H619</f>
        <v>1.0000000000000001E-05</v>
      </c>
      <c r="S619" s="214">
        <v>0</v>
      </c>
      <c r="T619" s="215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6" t="s">
        <v>136</v>
      </c>
      <c r="AT619" s="216" t="s">
        <v>131</v>
      </c>
      <c r="AU619" s="216" t="s">
        <v>82</v>
      </c>
      <c r="AY619" s="19" t="s">
        <v>129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9" t="s">
        <v>80</v>
      </c>
      <c r="BK619" s="217">
        <f>ROUND(I619*H619,2)</f>
        <v>0</v>
      </c>
      <c r="BL619" s="19" t="s">
        <v>136</v>
      </c>
      <c r="BM619" s="216" t="s">
        <v>755</v>
      </c>
    </row>
    <row r="620" s="2" customFormat="1">
      <c r="A620" s="40"/>
      <c r="B620" s="41"/>
      <c r="C620" s="42"/>
      <c r="D620" s="218" t="s">
        <v>138</v>
      </c>
      <c r="E620" s="42"/>
      <c r="F620" s="219" t="s">
        <v>754</v>
      </c>
      <c r="G620" s="42"/>
      <c r="H620" s="42"/>
      <c r="I620" s="220"/>
      <c r="J620" s="42"/>
      <c r="K620" s="42"/>
      <c r="L620" s="46"/>
      <c r="M620" s="221"/>
      <c r="N620" s="222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138</v>
      </c>
      <c r="AU620" s="19" t="s">
        <v>82</v>
      </c>
    </row>
    <row r="621" s="2" customFormat="1" ht="16.5" customHeight="1">
      <c r="A621" s="40"/>
      <c r="B621" s="41"/>
      <c r="C621" s="206" t="s">
        <v>706</v>
      </c>
      <c r="D621" s="206" t="s">
        <v>131</v>
      </c>
      <c r="E621" s="207" t="s">
        <v>756</v>
      </c>
      <c r="F621" s="208" t="s">
        <v>757</v>
      </c>
      <c r="G621" s="209" t="s">
        <v>323</v>
      </c>
      <c r="H621" s="210">
        <v>2</v>
      </c>
      <c r="I621" s="211"/>
      <c r="J621" s="210">
        <f>ROUND(I621*H621,2)</f>
        <v>0</v>
      </c>
      <c r="K621" s="208" t="s">
        <v>296</v>
      </c>
      <c r="L621" s="46"/>
      <c r="M621" s="212" t="s">
        <v>19</v>
      </c>
      <c r="N621" s="213" t="s">
        <v>43</v>
      </c>
      <c r="O621" s="86"/>
      <c r="P621" s="214">
        <f>O621*H621</f>
        <v>0</v>
      </c>
      <c r="Q621" s="214">
        <v>1.0000000000000001E-05</v>
      </c>
      <c r="R621" s="214">
        <f>Q621*H621</f>
        <v>2.0000000000000002E-05</v>
      </c>
      <c r="S621" s="214">
        <v>0</v>
      </c>
      <c r="T621" s="215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6" t="s">
        <v>136</v>
      </c>
      <c r="AT621" s="216" t="s">
        <v>131</v>
      </c>
      <c r="AU621" s="216" t="s">
        <v>82</v>
      </c>
      <c r="AY621" s="19" t="s">
        <v>129</v>
      </c>
      <c r="BE621" s="217">
        <f>IF(N621="základní",J621,0)</f>
        <v>0</v>
      </c>
      <c r="BF621" s="217">
        <f>IF(N621="snížená",J621,0)</f>
        <v>0</v>
      </c>
      <c r="BG621" s="217">
        <f>IF(N621="zákl. přenesená",J621,0)</f>
        <v>0</v>
      </c>
      <c r="BH621" s="217">
        <f>IF(N621="sníž. přenesená",J621,0)</f>
        <v>0</v>
      </c>
      <c r="BI621" s="217">
        <f>IF(N621="nulová",J621,0)</f>
        <v>0</v>
      </c>
      <c r="BJ621" s="19" t="s">
        <v>80</v>
      </c>
      <c r="BK621" s="217">
        <f>ROUND(I621*H621,2)</f>
        <v>0</v>
      </c>
      <c r="BL621" s="19" t="s">
        <v>136</v>
      </c>
      <c r="BM621" s="216" t="s">
        <v>758</v>
      </c>
    </row>
    <row r="622" s="2" customFormat="1">
      <c r="A622" s="40"/>
      <c r="B622" s="41"/>
      <c r="C622" s="42"/>
      <c r="D622" s="218" t="s">
        <v>138</v>
      </c>
      <c r="E622" s="42"/>
      <c r="F622" s="219" t="s">
        <v>757</v>
      </c>
      <c r="G622" s="42"/>
      <c r="H622" s="42"/>
      <c r="I622" s="220"/>
      <c r="J622" s="42"/>
      <c r="K622" s="42"/>
      <c r="L622" s="46"/>
      <c r="M622" s="221"/>
      <c r="N622" s="222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138</v>
      </c>
      <c r="AU622" s="19" t="s">
        <v>82</v>
      </c>
    </row>
    <row r="623" s="2" customFormat="1" ht="16.5" customHeight="1">
      <c r="A623" s="40"/>
      <c r="B623" s="41"/>
      <c r="C623" s="206" t="s">
        <v>759</v>
      </c>
      <c r="D623" s="206" t="s">
        <v>131</v>
      </c>
      <c r="E623" s="207" t="s">
        <v>760</v>
      </c>
      <c r="F623" s="208" t="s">
        <v>761</v>
      </c>
      <c r="G623" s="209" t="s">
        <v>323</v>
      </c>
      <c r="H623" s="210">
        <v>220</v>
      </c>
      <c r="I623" s="211"/>
      <c r="J623" s="210">
        <f>ROUND(I623*H623,2)</f>
        <v>0</v>
      </c>
      <c r="K623" s="208" t="s">
        <v>296</v>
      </c>
      <c r="L623" s="46"/>
      <c r="M623" s="212" t="s">
        <v>19</v>
      </c>
      <c r="N623" s="213" t="s">
        <v>43</v>
      </c>
      <c r="O623" s="86"/>
      <c r="P623" s="214">
        <f>O623*H623</f>
        <v>0</v>
      </c>
      <c r="Q623" s="214">
        <v>1.0000000000000001E-05</v>
      </c>
      <c r="R623" s="214">
        <f>Q623*H623</f>
        <v>0.0022000000000000001</v>
      </c>
      <c r="S623" s="214">
        <v>0</v>
      </c>
      <c r="T623" s="215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6" t="s">
        <v>136</v>
      </c>
      <c r="AT623" s="216" t="s">
        <v>131</v>
      </c>
      <c r="AU623" s="216" t="s">
        <v>82</v>
      </c>
      <c r="AY623" s="19" t="s">
        <v>129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9" t="s">
        <v>80</v>
      </c>
      <c r="BK623" s="217">
        <f>ROUND(I623*H623,2)</f>
        <v>0</v>
      </c>
      <c r="BL623" s="19" t="s">
        <v>136</v>
      </c>
      <c r="BM623" s="216" t="s">
        <v>762</v>
      </c>
    </row>
    <row r="624" s="2" customFormat="1">
      <c r="A624" s="40"/>
      <c r="B624" s="41"/>
      <c r="C624" s="42"/>
      <c r="D624" s="218" t="s">
        <v>138</v>
      </c>
      <c r="E624" s="42"/>
      <c r="F624" s="219" t="s">
        <v>761</v>
      </c>
      <c r="G624" s="42"/>
      <c r="H624" s="42"/>
      <c r="I624" s="220"/>
      <c r="J624" s="42"/>
      <c r="K624" s="42"/>
      <c r="L624" s="46"/>
      <c r="M624" s="221"/>
      <c r="N624" s="222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138</v>
      </c>
      <c r="AU624" s="19" t="s">
        <v>82</v>
      </c>
    </row>
    <row r="625" s="13" customFormat="1">
      <c r="A625" s="13"/>
      <c r="B625" s="225"/>
      <c r="C625" s="226"/>
      <c r="D625" s="218" t="s">
        <v>142</v>
      </c>
      <c r="E625" s="227" t="s">
        <v>19</v>
      </c>
      <c r="F625" s="228" t="s">
        <v>763</v>
      </c>
      <c r="G625" s="226"/>
      <c r="H625" s="227" t="s">
        <v>19</v>
      </c>
      <c r="I625" s="229"/>
      <c r="J625" s="226"/>
      <c r="K625" s="226"/>
      <c r="L625" s="230"/>
      <c r="M625" s="231"/>
      <c r="N625" s="232"/>
      <c r="O625" s="232"/>
      <c r="P625" s="232"/>
      <c r="Q625" s="232"/>
      <c r="R625" s="232"/>
      <c r="S625" s="232"/>
      <c r="T625" s="23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4" t="s">
        <v>142</v>
      </c>
      <c r="AU625" s="234" t="s">
        <v>82</v>
      </c>
      <c r="AV625" s="13" t="s">
        <v>80</v>
      </c>
      <c r="AW625" s="13" t="s">
        <v>34</v>
      </c>
      <c r="AX625" s="13" t="s">
        <v>72</v>
      </c>
      <c r="AY625" s="234" t="s">
        <v>129</v>
      </c>
    </row>
    <row r="626" s="14" customFormat="1">
      <c r="A626" s="14"/>
      <c r="B626" s="235"/>
      <c r="C626" s="236"/>
      <c r="D626" s="218" t="s">
        <v>142</v>
      </c>
      <c r="E626" s="237" t="s">
        <v>19</v>
      </c>
      <c r="F626" s="238" t="s">
        <v>764</v>
      </c>
      <c r="G626" s="236"/>
      <c r="H626" s="239">
        <v>220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142</v>
      </c>
      <c r="AU626" s="245" t="s">
        <v>82</v>
      </c>
      <c r="AV626" s="14" t="s">
        <v>82</v>
      </c>
      <c r="AW626" s="14" t="s">
        <v>34</v>
      </c>
      <c r="AX626" s="14" t="s">
        <v>72</v>
      </c>
      <c r="AY626" s="245" t="s">
        <v>129</v>
      </c>
    </row>
    <row r="627" s="15" customFormat="1">
      <c r="A627" s="15"/>
      <c r="B627" s="246"/>
      <c r="C627" s="247"/>
      <c r="D627" s="218" t="s">
        <v>142</v>
      </c>
      <c r="E627" s="248" t="s">
        <v>19</v>
      </c>
      <c r="F627" s="249" t="s">
        <v>153</v>
      </c>
      <c r="G627" s="247"/>
      <c r="H627" s="250">
        <v>220</v>
      </c>
      <c r="I627" s="251"/>
      <c r="J627" s="247"/>
      <c r="K627" s="247"/>
      <c r="L627" s="252"/>
      <c r="M627" s="253"/>
      <c r="N627" s="254"/>
      <c r="O627" s="254"/>
      <c r="P627" s="254"/>
      <c r="Q627" s="254"/>
      <c r="R627" s="254"/>
      <c r="S627" s="254"/>
      <c r="T627" s="25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6" t="s">
        <v>142</v>
      </c>
      <c r="AU627" s="256" t="s">
        <v>82</v>
      </c>
      <c r="AV627" s="15" t="s">
        <v>136</v>
      </c>
      <c r="AW627" s="15" t="s">
        <v>34</v>
      </c>
      <c r="AX627" s="15" t="s">
        <v>80</v>
      </c>
      <c r="AY627" s="256" t="s">
        <v>129</v>
      </c>
    </row>
    <row r="628" s="2" customFormat="1" ht="21.75" customHeight="1">
      <c r="A628" s="40"/>
      <c r="B628" s="41"/>
      <c r="C628" s="206" t="s">
        <v>765</v>
      </c>
      <c r="D628" s="206" t="s">
        <v>131</v>
      </c>
      <c r="E628" s="207" t="s">
        <v>766</v>
      </c>
      <c r="F628" s="208" t="s">
        <v>767</v>
      </c>
      <c r="G628" s="209" t="s">
        <v>288</v>
      </c>
      <c r="H628" s="210">
        <v>250</v>
      </c>
      <c r="I628" s="211"/>
      <c r="J628" s="210">
        <f>ROUND(I628*H628,2)</f>
        <v>0</v>
      </c>
      <c r="K628" s="208" t="s">
        <v>296</v>
      </c>
      <c r="L628" s="46"/>
      <c r="M628" s="212" t="s">
        <v>19</v>
      </c>
      <c r="N628" s="213" t="s">
        <v>43</v>
      </c>
      <c r="O628" s="86"/>
      <c r="P628" s="214">
        <f>O628*H628</f>
        <v>0</v>
      </c>
      <c r="Q628" s="214">
        <v>0</v>
      </c>
      <c r="R628" s="214">
        <f>Q628*H628</f>
        <v>0</v>
      </c>
      <c r="S628" s="214">
        <v>0</v>
      </c>
      <c r="T628" s="215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6" t="s">
        <v>136</v>
      </c>
      <c r="AT628" s="216" t="s">
        <v>131</v>
      </c>
      <c r="AU628" s="216" t="s">
        <v>82</v>
      </c>
      <c r="AY628" s="19" t="s">
        <v>129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9" t="s">
        <v>80</v>
      </c>
      <c r="BK628" s="217">
        <f>ROUND(I628*H628,2)</f>
        <v>0</v>
      </c>
      <c r="BL628" s="19" t="s">
        <v>136</v>
      </c>
      <c r="BM628" s="216" t="s">
        <v>768</v>
      </c>
    </row>
    <row r="629" s="2" customFormat="1">
      <c r="A629" s="40"/>
      <c r="B629" s="41"/>
      <c r="C629" s="42"/>
      <c r="D629" s="218" t="s">
        <v>138</v>
      </c>
      <c r="E629" s="42"/>
      <c r="F629" s="219" t="s">
        <v>769</v>
      </c>
      <c r="G629" s="42"/>
      <c r="H629" s="42"/>
      <c r="I629" s="220"/>
      <c r="J629" s="42"/>
      <c r="K629" s="42"/>
      <c r="L629" s="46"/>
      <c r="M629" s="221"/>
      <c r="N629" s="222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138</v>
      </c>
      <c r="AU629" s="19" t="s">
        <v>82</v>
      </c>
    </row>
    <row r="630" s="13" customFormat="1">
      <c r="A630" s="13"/>
      <c r="B630" s="225"/>
      <c r="C630" s="226"/>
      <c r="D630" s="218" t="s">
        <v>142</v>
      </c>
      <c r="E630" s="227" t="s">
        <v>19</v>
      </c>
      <c r="F630" s="228" t="s">
        <v>770</v>
      </c>
      <c r="G630" s="226"/>
      <c r="H630" s="227" t="s">
        <v>19</v>
      </c>
      <c r="I630" s="229"/>
      <c r="J630" s="226"/>
      <c r="K630" s="226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142</v>
      </c>
      <c r="AU630" s="234" t="s">
        <v>82</v>
      </c>
      <c r="AV630" s="13" t="s">
        <v>80</v>
      </c>
      <c r="AW630" s="13" t="s">
        <v>34</v>
      </c>
      <c r="AX630" s="13" t="s">
        <v>72</v>
      </c>
      <c r="AY630" s="234" t="s">
        <v>129</v>
      </c>
    </row>
    <row r="631" s="13" customFormat="1">
      <c r="A631" s="13"/>
      <c r="B631" s="225"/>
      <c r="C631" s="226"/>
      <c r="D631" s="218" t="s">
        <v>142</v>
      </c>
      <c r="E631" s="227" t="s">
        <v>19</v>
      </c>
      <c r="F631" s="228" t="s">
        <v>771</v>
      </c>
      <c r="G631" s="226"/>
      <c r="H631" s="227" t="s">
        <v>19</v>
      </c>
      <c r="I631" s="229"/>
      <c r="J631" s="226"/>
      <c r="K631" s="226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142</v>
      </c>
      <c r="AU631" s="234" t="s">
        <v>82</v>
      </c>
      <c r="AV631" s="13" t="s">
        <v>80</v>
      </c>
      <c r="AW631" s="13" t="s">
        <v>34</v>
      </c>
      <c r="AX631" s="13" t="s">
        <v>72</v>
      </c>
      <c r="AY631" s="234" t="s">
        <v>129</v>
      </c>
    </row>
    <row r="632" s="14" customFormat="1">
      <c r="A632" s="14"/>
      <c r="B632" s="235"/>
      <c r="C632" s="236"/>
      <c r="D632" s="218" t="s">
        <v>142</v>
      </c>
      <c r="E632" s="237" t="s">
        <v>19</v>
      </c>
      <c r="F632" s="238" t="s">
        <v>319</v>
      </c>
      <c r="G632" s="236"/>
      <c r="H632" s="239">
        <v>250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142</v>
      </c>
      <c r="AU632" s="245" t="s">
        <v>82</v>
      </c>
      <c r="AV632" s="14" t="s">
        <v>82</v>
      </c>
      <c r="AW632" s="14" t="s">
        <v>34</v>
      </c>
      <c r="AX632" s="14" t="s">
        <v>72</v>
      </c>
      <c r="AY632" s="245" t="s">
        <v>129</v>
      </c>
    </row>
    <row r="633" s="15" customFormat="1">
      <c r="A633" s="15"/>
      <c r="B633" s="246"/>
      <c r="C633" s="247"/>
      <c r="D633" s="218" t="s">
        <v>142</v>
      </c>
      <c r="E633" s="248" t="s">
        <v>19</v>
      </c>
      <c r="F633" s="249" t="s">
        <v>153</v>
      </c>
      <c r="G633" s="247"/>
      <c r="H633" s="250">
        <v>250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6" t="s">
        <v>142</v>
      </c>
      <c r="AU633" s="256" t="s">
        <v>82</v>
      </c>
      <c r="AV633" s="15" t="s">
        <v>136</v>
      </c>
      <c r="AW633" s="15" t="s">
        <v>34</v>
      </c>
      <c r="AX633" s="15" t="s">
        <v>80</v>
      </c>
      <c r="AY633" s="256" t="s">
        <v>129</v>
      </c>
    </row>
    <row r="634" s="2" customFormat="1" ht="33" customHeight="1">
      <c r="A634" s="40"/>
      <c r="B634" s="41"/>
      <c r="C634" s="206" t="s">
        <v>772</v>
      </c>
      <c r="D634" s="206" t="s">
        <v>131</v>
      </c>
      <c r="E634" s="207" t="s">
        <v>773</v>
      </c>
      <c r="F634" s="208" t="s">
        <v>774</v>
      </c>
      <c r="G634" s="209" t="s">
        <v>775</v>
      </c>
      <c r="H634" s="210">
        <v>1</v>
      </c>
      <c r="I634" s="211"/>
      <c r="J634" s="210">
        <f>ROUND(I634*H634,2)</f>
        <v>0</v>
      </c>
      <c r="K634" s="208" t="s">
        <v>296</v>
      </c>
      <c r="L634" s="46"/>
      <c r="M634" s="212" t="s">
        <v>19</v>
      </c>
      <c r="N634" s="213" t="s">
        <v>43</v>
      </c>
      <c r="O634" s="86"/>
      <c r="P634" s="214">
        <f>O634*H634</f>
        <v>0</v>
      </c>
      <c r="Q634" s="214">
        <v>0</v>
      </c>
      <c r="R634" s="214">
        <f>Q634*H634</f>
        <v>0</v>
      </c>
      <c r="S634" s="214">
        <v>0</v>
      </c>
      <c r="T634" s="215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6" t="s">
        <v>136</v>
      </c>
      <c r="AT634" s="216" t="s">
        <v>131</v>
      </c>
      <c r="AU634" s="216" t="s">
        <v>82</v>
      </c>
      <c r="AY634" s="19" t="s">
        <v>129</v>
      </c>
      <c r="BE634" s="217">
        <f>IF(N634="základní",J634,0)</f>
        <v>0</v>
      </c>
      <c r="BF634" s="217">
        <f>IF(N634="snížená",J634,0)</f>
        <v>0</v>
      </c>
      <c r="BG634" s="217">
        <f>IF(N634="zákl. přenesená",J634,0)</f>
        <v>0</v>
      </c>
      <c r="BH634" s="217">
        <f>IF(N634="sníž. přenesená",J634,0)</f>
        <v>0</v>
      </c>
      <c r="BI634" s="217">
        <f>IF(N634="nulová",J634,0)</f>
        <v>0</v>
      </c>
      <c r="BJ634" s="19" t="s">
        <v>80</v>
      </c>
      <c r="BK634" s="217">
        <f>ROUND(I634*H634,2)</f>
        <v>0</v>
      </c>
      <c r="BL634" s="19" t="s">
        <v>136</v>
      </c>
      <c r="BM634" s="216" t="s">
        <v>776</v>
      </c>
    </row>
    <row r="635" s="2" customFormat="1">
      <c r="A635" s="40"/>
      <c r="B635" s="41"/>
      <c r="C635" s="42"/>
      <c r="D635" s="218" t="s">
        <v>138</v>
      </c>
      <c r="E635" s="42"/>
      <c r="F635" s="219" t="s">
        <v>774</v>
      </c>
      <c r="G635" s="42"/>
      <c r="H635" s="42"/>
      <c r="I635" s="220"/>
      <c r="J635" s="42"/>
      <c r="K635" s="42"/>
      <c r="L635" s="46"/>
      <c r="M635" s="221"/>
      <c r="N635" s="222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138</v>
      </c>
      <c r="AU635" s="19" t="s">
        <v>82</v>
      </c>
    </row>
    <row r="636" s="12" customFormat="1" ht="22.8" customHeight="1">
      <c r="A636" s="12"/>
      <c r="B636" s="190"/>
      <c r="C636" s="191"/>
      <c r="D636" s="192" t="s">
        <v>71</v>
      </c>
      <c r="E636" s="204" t="s">
        <v>765</v>
      </c>
      <c r="F636" s="204" t="s">
        <v>777</v>
      </c>
      <c r="G636" s="191"/>
      <c r="H636" s="191"/>
      <c r="I636" s="194"/>
      <c r="J636" s="205">
        <f>BK636</f>
        <v>0</v>
      </c>
      <c r="K636" s="191"/>
      <c r="L636" s="196"/>
      <c r="M636" s="197"/>
      <c r="N636" s="198"/>
      <c r="O636" s="198"/>
      <c r="P636" s="199">
        <f>SUM(P637:P660)</f>
        <v>0</v>
      </c>
      <c r="Q636" s="198"/>
      <c r="R636" s="199">
        <f>SUM(R637:R660)</f>
        <v>99.393422500000014</v>
      </c>
      <c r="S636" s="198"/>
      <c r="T636" s="200">
        <f>SUM(T637:T660)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01" t="s">
        <v>80</v>
      </c>
      <c r="AT636" s="202" t="s">
        <v>71</v>
      </c>
      <c r="AU636" s="202" t="s">
        <v>80</v>
      </c>
      <c r="AY636" s="201" t="s">
        <v>129</v>
      </c>
      <c r="BK636" s="203">
        <f>SUM(BK637:BK660)</f>
        <v>0</v>
      </c>
    </row>
    <row r="637" s="2" customFormat="1" ht="24.15" customHeight="1">
      <c r="A637" s="40"/>
      <c r="B637" s="41"/>
      <c r="C637" s="206" t="s">
        <v>778</v>
      </c>
      <c r="D637" s="206" t="s">
        <v>131</v>
      </c>
      <c r="E637" s="207" t="s">
        <v>779</v>
      </c>
      <c r="F637" s="208" t="s">
        <v>780</v>
      </c>
      <c r="G637" s="209" t="s">
        <v>288</v>
      </c>
      <c r="H637" s="210">
        <v>250</v>
      </c>
      <c r="I637" s="211"/>
      <c r="J637" s="210">
        <f>ROUND(I637*H637,2)</f>
        <v>0</v>
      </c>
      <c r="K637" s="208" t="s">
        <v>135</v>
      </c>
      <c r="L637" s="46"/>
      <c r="M637" s="212" t="s">
        <v>19</v>
      </c>
      <c r="N637" s="213" t="s">
        <v>43</v>
      </c>
      <c r="O637" s="86"/>
      <c r="P637" s="214">
        <f>O637*H637</f>
        <v>0</v>
      </c>
      <c r="Q637" s="214">
        <v>0.29221000000000003</v>
      </c>
      <c r="R637" s="214">
        <f>Q637*H637</f>
        <v>73.052500000000009</v>
      </c>
      <c r="S637" s="214">
        <v>0</v>
      </c>
      <c r="T637" s="215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6" t="s">
        <v>136</v>
      </c>
      <c r="AT637" s="216" t="s">
        <v>131</v>
      </c>
      <c r="AU637" s="216" t="s">
        <v>82</v>
      </c>
      <c r="AY637" s="19" t="s">
        <v>129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9" t="s">
        <v>80</v>
      </c>
      <c r="BK637" s="217">
        <f>ROUND(I637*H637,2)</f>
        <v>0</v>
      </c>
      <c r="BL637" s="19" t="s">
        <v>136</v>
      </c>
      <c r="BM637" s="216" t="s">
        <v>781</v>
      </c>
    </row>
    <row r="638" s="2" customFormat="1">
      <c r="A638" s="40"/>
      <c r="B638" s="41"/>
      <c r="C638" s="42"/>
      <c r="D638" s="218" t="s">
        <v>138</v>
      </c>
      <c r="E638" s="42"/>
      <c r="F638" s="219" t="s">
        <v>782</v>
      </c>
      <c r="G638" s="42"/>
      <c r="H638" s="42"/>
      <c r="I638" s="220"/>
      <c r="J638" s="42"/>
      <c r="K638" s="42"/>
      <c r="L638" s="46"/>
      <c r="M638" s="221"/>
      <c r="N638" s="222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138</v>
      </c>
      <c r="AU638" s="19" t="s">
        <v>82</v>
      </c>
    </row>
    <row r="639" s="2" customFormat="1">
      <c r="A639" s="40"/>
      <c r="B639" s="41"/>
      <c r="C639" s="42"/>
      <c r="D639" s="223" t="s">
        <v>140</v>
      </c>
      <c r="E639" s="42"/>
      <c r="F639" s="224" t="s">
        <v>783</v>
      </c>
      <c r="G639" s="42"/>
      <c r="H639" s="42"/>
      <c r="I639" s="220"/>
      <c r="J639" s="42"/>
      <c r="K639" s="42"/>
      <c r="L639" s="46"/>
      <c r="M639" s="221"/>
      <c r="N639" s="222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140</v>
      </c>
      <c r="AU639" s="19" t="s">
        <v>82</v>
      </c>
    </row>
    <row r="640" s="14" customFormat="1">
      <c r="A640" s="14"/>
      <c r="B640" s="235"/>
      <c r="C640" s="236"/>
      <c r="D640" s="218" t="s">
        <v>142</v>
      </c>
      <c r="E640" s="237" t="s">
        <v>19</v>
      </c>
      <c r="F640" s="238" t="s">
        <v>784</v>
      </c>
      <c r="G640" s="236"/>
      <c r="H640" s="239">
        <v>250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142</v>
      </c>
      <c r="AU640" s="245" t="s">
        <v>82</v>
      </c>
      <c r="AV640" s="14" t="s">
        <v>82</v>
      </c>
      <c r="AW640" s="14" t="s">
        <v>34</v>
      </c>
      <c r="AX640" s="14" t="s">
        <v>72</v>
      </c>
      <c r="AY640" s="245" t="s">
        <v>129</v>
      </c>
    </row>
    <row r="641" s="15" customFormat="1">
      <c r="A641" s="15"/>
      <c r="B641" s="246"/>
      <c r="C641" s="247"/>
      <c r="D641" s="218" t="s">
        <v>142</v>
      </c>
      <c r="E641" s="248" t="s">
        <v>19</v>
      </c>
      <c r="F641" s="249" t="s">
        <v>153</v>
      </c>
      <c r="G641" s="247"/>
      <c r="H641" s="250">
        <v>250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6" t="s">
        <v>142</v>
      </c>
      <c r="AU641" s="256" t="s">
        <v>82</v>
      </c>
      <c r="AV641" s="15" t="s">
        <v>136</v>
      </c>
      <c r="AW641" s="15" t="s">
        <v>34</v>
      </c>
      <c r="AX641" s="15" t="s">
        <v>80</v>
      </c>
      <c r="AY641" s="256" t="s">
        <v>129</v>
      </c>
    </row>
    <row r="642" s="2" customFormat="1" ht="24.15" customHeight="1">
      <c r="A642" s="40"/>
      <c r="B642" s="41"/>
      <c r="C642" s="257" t="s">
        <v>785</v>
      </c>
      <c r="D642" s="257" t="s">
        <v>212</v>
      </c>
      <c r="E642" s="258" t="s">
        <v>786</v>
      </c>
      <c r="F642" s="259" t="s">
        <v>787</v>
      </c>
      <c r="G642" s="260" t="s">
        <v>288</v>
      </c>
      <c r="H642" s="261">
        <v>27</v>
      </c>
      <c r="I642" s="262"/>
      <c r="J642" s="261">
        <f>ROUND(I642*H642,2)</f>
        <v>0</v>
      </c>
      <c r="K642" s="259" t="s">
        <v>296</v>
      </c>
      <c r="L642" s="263"/>
      <c r="M642" s="264" t="s">
        <v>19</v>
      </c>
      <c r="N642" s="265" t="s">
        <v>43</v>
      </c>
      <c r="O642" s="86"/>
      <c r="P642" s="214">
        <f>O642*H642</f>
        <v>0</v>
      </c>
      <c r="Q642" s="214">
        <v>0</v>
      </c>
      <c r="R642" s="214">
        <f>Q642*H642</f>
        <v>0</v>
      </c>
      <c r="S642" s="214">
        <v>0</v>
      </c>
      <c r="T642" s="215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6" t="s">
        <v>199</v>
      </c>
      <c r="AT642" s="216" t="s">
        <v>212</v>
      </c>
      <c r="AU642" s="216" t="s">
        <v>82</v>
      </c>
      <c r="AY642" s="19" t="s">
        <v>129</v>
      </c>
      <c r="BE642" s="217">
        <f>IF(N642="základní",J642,0)</f>
        <v>0</v>
      </c>
      <c r="BF642" s="217">
        <f>IF(N642="snížená",J642,0)</f>
        <v>0</v>
      </c>
      <c r="BG642" s="217">
        <f>IF(N642="zákl. přenesená",J642,0)</f>
        <v>0</v>
      </c>
      <c r="BH642" s="217">
        <f>IF(N642="sníž. přenesená",J642,0)</f>
        <v>0</v>
      </c>
      <c r="BI642" s="217">
        <f>IF(N642="nulová",J642,0)</f>
        <v>0</v>
      </c>
      <c r="BJ642" s="19" t="s">
        <v>80</v>
      </c>
      <c r="BK642" s="217">
        <f>ROUND(I642*H642,2)</f>
        <v>0</v>
      </c>
      <c r="BL642" s="19" t="s">
        <v>136</v>
      </c>
      <c r="BM642" s="216" t="s">
        <v>788</v>
      </c>
    </row>
    <row r="643" s="2" customFormat="1">
      <c r="A643" s="40"/>
      <c r="B643" s="41"/>
      <c r="C643" s="42"/>
      <c r="D643" s="218" t="s">
        <v>138</v>
      </c>
      <c r="E643" s="42"/>
      <c r="F643" s="219" t="s">
        <v>787</v>
      </c>
      <c r="G643" s="42"/>
      <c r="H643" s="42"/>
      <c r="I643" s="220"/>
      <c r="J643" s="42"/>
      <c r="K643" s="42"/>
      <c r="L643" s="46"/>
      <c r="M643" s="221"/>
      <c r="N643" s="222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138</v>
      </c>
      <c r="AU643" s="19" t="s">
        <v>82</v>
      </c>
    </row>
    <row r="644" s="2" customFormat="1" ht="24.15" customHeight="1">
      <c r="A644" s="40"/>
      <c r="B644" s="41"/>
      <c r="C644" s="257" t="s">
        <v>789</v>
      </c>
      <c r="D644" s="257" t="s">
        <v>212</v>
      </c>
      <c r="E644" s="258" t="s">
        <v>790</v>
      </c>
      <c r="F644" s="259" t="s">
        <v>791</v>
      </c>
      <c r="G644" s="260" t="s">
        <v>288</v>
      </c>
      <c r="H644" s="261">
        <v>223</v>
      </c>
      <c r="I644" s="262"/>
      <c r="J644" s="261">
        <f>ROUND(I644*H644,2)</f>
        <v>0</v>
      </c>
      <c r="K644" s="259" t="s">
        <v>296</v>
      </c>
      <c r="L644" s="263"/>
      <c r="M644" s="264" t="s">
        <v>19</v>
      </c>
      <c r="N644" s="265" t="s">
        <v>43</v>
      </c>
      <c r="O644" s="86"/>
      <c r="P644" s="214">
        <f>O644*H644</f>
        <v>0</v>
      </c>
      <c r="Q644" s="214">
        <v>0</v>
      </c>
      <c r="R644" s="214">
        <f>Q644*H644</f>
        <v>0</v>
      </c>
      <c r="S644" s="214">
        <v>0</v>
      </c>
      <c r="T644" s="215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6" t="s">
        <v>199</v>
      </c>
      <c r="AT644" s="216" t="s">
        <v>212</v>
      </c>
      <c r="AU644" s="216" t="s">
        <v>82</v>
      </c>
      <c r="AY644" s="19" t="s">
        <v>129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9" t="s">
        <v>80</v>
      </c>
      <c r="BK644" s="217">
        <f>ROUND(I644*H644,2)</f>
        <v>0</v>
      </c>
      <c r="BL644" s="19" t="s">
        <v>136</v>
      </c>
      <c r="BM644" s="216" t="s">
        <v>792</v>
      </c>
    </row>
    <row r="645" s="2" customFormat="1">
      <c r="A645" s="40"/>
      <c r="B645" s="41"/>
      <c r="C645" s="42"/>
      <c r="D645" s="218" t="s">
        <v>138</v>
      </c>
      <c r="E645" s="42"/>
      <c r="F645" s="219" t="s">
        <v>791</v>
      </c>
      <c r="G645" s="42"/>
      <c r="H645" s="42"/>
      <c r="I645" s="220"/>
      <c r="J645" s="42"/>
      <c r="K645" s="42"/>
      <c r="L645" s="46"/>
      <c r="M645" s="221"/>
      <c r="N645" s="222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138</v>
      </c>
      <c r="AU645" s="19" t="s">
        <v>82</v>
      </c>
    </row>
    <row r="646" s="2" customFormat="1" ht="24.15" customHeight="1">
      <c r="A646" s="40"/>
      <c r="B646" s="41"/>
      <c r="C646" s="206" t="s">
        <v>793</v>
      </c>
      <c r="D646" s="206" t="s">
        <v>131</v>
      </c>
      <c r="E646" s="207" t="s">
        <v>686</v>
      </c>
      <c r="F646" s="208" t="s">
        <v>687</v>
      </c>
      <c r="G646" s="209" t="s">
        <v>134</v>
      </c>
      <c r="H646" s="210">
        <v>11.25</v>
      </c>
      <c r="I646" s="211"/>
      <c r="J646" s="210">
        <f>ROUND(I646*H646,2)</f>
        <v>0</v>
      </c>
      <c r="K646" s="208" t="s">
        <v>135</v>
      </c>
      <c r="L646" s="46"/>
      <c r="M646" s="212" t="s">
        <v>19</v>
      </c>
      <c r="N646" s="213" t="s">
        <v>43</v>
      </c>
      <c r="O646" s="86"/>
      <c r="P646" s="214">
        <f>O646*H646</f>
        <v>0</v>
      </c>
      <c r="Q646" s="214">
        <v>1.8907700000000001</v>
      </c>
      <c r="R646" s="214">
        <f>Q646*H646</f>
        <v>21.271162499999999</v>
      </c>
      <c r="S646" s="214">
        <v>0</v>
      </c>
      <c r="T646" s="215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6" t="s">
        <v>136</v>
      </c>
      <c r="AT646" s="216" t="s">
        <v>131</v>
      </c>
      <c r="AU646" s="216" t="s">
        <v>82</v>
      </c>
      <c r="AY646" s="19" t="s">
        <v>129</v>
      </c>
      <c r="BE646" s="217">
        <f>IF(N646="základní",J646,0)</f>
        <v>0</v>
      </c>
      <c r="BF646" s="217">
        <f>IF(N646="snížená",J646,0)</f>
        <v>0</v>
      </c>
      <c r="BG646" s="217">
        <f>IF(N646="zákl. přenesená",J646,0)</f>
        <v>0</v>
      </c>
      <c r="BH646" s="217">
        <f>IF(N646="sníž. přenesená",J646,0)</f>
        <v>0</v>
      </c>
      <c r="BI646" s="217">
        <f>IF(N646="nulová",J646,0)</f>
        <v>0</v>
      </c>
      <c r="BJ646" s="19" t="s">
        <v>80</v>
      </c>
      <c r="BK646" s="217">
        <f>ROUND(I646*H646,2)</f>
        <v>0</v>
      </c>
      <c r="BL646" s="19" t="s">
        <v>136</v>
      </c>
      <c r="BM646" s="216" t="s">
        <v>794</v>
      </c>
    </row>
    <row r="647" s="2" customFormat="1">
      <c r="A647" s="40"/>
      <c r="B647" s="41"/>
      <c r="C647" s="42"/>
      <c r="D647" s="218" t="s">
        <v>138</v>
      </c>
      <c r="E647" s="42"/>
      <c r="F647" s="219" t="s">
        <v>689</v>
      </c>
      <c r="G647" s="42"/>
      <c r="H647" s="42"/>
      <c r="I647" s="220"/>
      <c r="J647" s="42"/>
      <c r="K647" s="42"/>
      <c r="L647" s="46"/>
      <c r="M647" s="221"/>
      <c r="N647" s="222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138</v>
      </c>
      <c r="AU647" s="19" t="s">
        <v>82</v>
      </c>
    </row>
    <row r="648" s="2" customFormat="1">
      <c r="A648" s="40"/>
      <c r="B648" s="41"/>
      <c r="C648" s="42"/>
      <c r="D648" s="223" t="s">
        <v>140</v>
      </c>
      <c r="E648" s="42"/>
      <c r="F648" s="224" t="s">
        <v>690</v>
      </c>
      <c r="G648" s="42"/>
      <c r="H648" s="42"/>
      <c r="I648" s="220"/>
      <c r="J648" s="42"/>
      <c r="K648" s="42"/>
      <c r="L648" s="46"/>
      <c r="M648" s="221"/>
      <c r="N648" s="222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140</v>
      </c>
      <c r="AU648" s="19" t="s">
        <v>82</v>
      </c>
    </row>
    <row r="649" s="13" customFormat="1">
      <c r="A649" s="13"/>
      <c r="B649" s="225"/>
      <c r="C649" s="226"/>
      <c r="D649" s="218" t="s">
        <v>142</v>
      </c>
      <c r="E649" s="227" t="s">
        <v>19</v>
      </c>
      <c r="F649" s="228" t="s">
        <v>795</v>
      </c>
      <c r="G649" s="226"/>
      <c r="H649" s="227" t="s">
        <v>19</v>
      </c>
      <c r="I649" s="229"/>
      <c r="J649" s="226"/>
      <c r="K649" s="226"/>
      <c r="L649" s="230"/>
      <c r="M649" s="231"/>
      <c r="N649" s="232"/>
      <c r="O649" s="232"/>
      <c r="P649" s="232"/>
      <c r="Q649" s="232"/>
      <c r="R649" s="232"/>
      <c r="S649" s="232"/>
      <c r="T649" s="23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4" t="s">
        <v>142</v>
      </c>
      <c r="AU649" s="234" t="s">
        <v>82</v>
      </c>
      <c r="AV649" s="13" t="s">
        <v>80</v>
      </c>
      <c r="AW649" s="13" t="s">
        <v>34</v>
      </c>
      <c r="AX649" s="13" t="s">
        <v>72</v>
      </c>
      <c r="AY649" s="234" t="s">
        <v>129</v>
      </c>
    </row>
    <row r="650" s="14" customFormat="1">
      <c r="A650" s="14"/>
      <c r="B650" s="235"/>
      <c r="C650" s="236"/>
      <c r="D650" s="218" t="s">
        <v>142</v>
      </c>
      <c r="E650" s="237" t="s">
        <v>19</v>
      </c>
      <c r="F650" s="238" t="s">
        <v>796</v>
      </c>
      <c r="G650" s="236"/>
      <c r="H650" s="239">
        <v>11.25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142</v>
      </c>
      <c r="AU650" s="245" t="s">
        <v>82</v>
      </c>
      <c r="AV650" s="14" t="s">
        <v>82</v>
      </c>
      <c r="AW650" s="14" t="s">
        <v>34</v>
      </c>
      <c r="AX650" s="14" t="s">
        <v>72</v>
      </c>
      <c r="AY650" s="245" t="s">
        <v>129</v>
      </c>
    </row>
    <row r="651" s="15" customFormat="1">
      <c r="A651" s="15"/>
      <c r="B651" s="246"/>
      <c r="C651" s="247"/>
      <c r="D651" s="218" t="s">
        <v>142</v>
      </c>
      <c r="E651" s="248" t="s">
        <v>19</v>
      </c>
      <c r="F651" s="249" t="s">
        <v>153</v>
      </c>
      <c r="G651" s="247"/>
      <c r="H651" s="250">
        <v>11.25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6" t="s">
        <v>142</v>
      </c>
      <c r="AU651" s="256" t="s">
        <v>82</v>
      </c>
      <c r="AV651" s="15" t="s">
        <v>136</v>
      </c>
      <c r="AW651" s="15" t="s">
        <v>34</v>
      </c>
      <c r="AX651" s="15" t="s">
        <v>80</v>
      </c>
      <c r="AY651" s="256" t="s">
        <v>129</v>
      </c>
    </row>
    <row r="652" s="2" customFormat="1" ht="24.15" customHeight="1">
      <c r="A652" s="40"/>
      <c r="B652" s="41"/>
      <c r="C652" s="206" t="s">
        <v>797</v>
      </c>
      <c r="D652" s="206" t="s">
        <v>131</v>
      </c>
      <c r="E652" s="207" t="s">
        <v>798</v>
      </c>
      <c r="F652" s="208" t="s">
        <v>799</v>
      </c>
      <c r="G652" s="209" t="s">
        <v>323</v>
      </c>
      <c r="H652" s="210">
        <v>3</v>
      </c>
      <c r="I652" s="211"/>
      <c r="J652" s="210">
        <f>ROUND(I652*H652,2)</f>
        <v>0</v>
      </c>
      <c r="K652" s="208" t="s">
        <v>296</v>
      </c>
      <c r="L652" s="46"/>
      <c r="M652" s="212" t="s">
        <v>19</v>
      </c>
      <c r="N652" s="213" t="s">
        <v>43</v>
      </c>
      <c r="O652" s="86"/>
      <c r="P652" s="214">
        <f>O652*H652</f>
        <v>0</v>
      </c>
      <c r="Q652" s="214">
        <v>0.19503999999999999</v>
      </c>
      <c r="R652" s="214">
        <f>Q652*H652</f>
        <v>0.58511999999999997</v>
      </c>
      <c r="S652" s="214">
        <v>0</v>
      </c>
      <c r="T652" s="215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6" t="s">
        <v>136</v>
      </c>
      <c r="AT652" s="216" t="s">
        <v>131</v>
      </c>
      <c r="AU652" s="216" t="s">
        <v>82</v>
      </c>
      <c r="AY652" s="19" t="s">
        <v>129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9" t="s">
        <v>80</v>
      </c>
      <c r="BK652" s="217">
        <f>ROUND(I652*H652,2)</f>
        <v>0</v>
      </c>
      <c r="BL652" s="19" t="s">
        <v>136</v>
      </c>
      <c r="BM652" s="216" t="s">
        <v>800</v>
      </c>
    </row>
    <row r="653" s="2" customFormat="1">
      <c r="A653" s="40"/>
      <c r="B653" s="41"/>
      <c r="C653" s="42"/>
      <c r="D653" s="218" t="s">
        <v>138</v>
      </c>
      <c r="E653" s="42"/>
      <c r="F653" s="219" t="s">
        <v>799</v>
      </c>
      <c r="G653" s="42"/>
      <c r="H653" s="42"/>
      <c r="I653" s="220"/>
      <c r="J653" s="42"/>
      <c r="K653" s="42"/>
      <c r="L653" s="46"/>
      <c r="M653" s="221"/>
      <c r="N653" s="222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138</v>
      </c>
      <c r="AU653" s="19" t="s">
        <v>82</v>
      </c>
    </row>
    <row r="654" s="2" customFormat="1" ht="16.5" customHeight="1">
      <c r="A654" s="40"/>
      <c r="B654" s="41"/>
      <c r="C654" s="206" t="s">
        <v>801</v>
      </c>
      <c r="D654" s="206" t="s">
        <v>131</v>
      </c>
      <c r="E654" s="207" t="s">
        <v>802</v>
      </c>
      <c r="F654" s="208" t="s">
        <v>803</v>
      </c>
      <c r="G654" s="209" t="s">
        <v>323</v>
      </c>
      <c r="H654" s="210">
        <v>16</v>
      </c>
      <c r="I654" s="211"/>
      <c r="J654" s="210">
        <f>ROUND(I654*H654,2)</f>
        <v>0</v>
      </c>
      <c r="K654" s="208" t="s">
        <v>296</v>
      </c>
      <c r="L654" s="46"/>
      <c r="M654" s="212" t="s">
        <v>19</v>
      </c>
      <c r="N654" s="213" t="s">
        <v>43</v>
      </c>
      <c r="O654" s="86"/>
      <c r="P654" s="214">
        <f>O654*H654</f>
        <v>0</v>
      </c>
      <c r="Q654" s="214">
        <v>0.28028999999999998</v>
      </c>
      <c r="R654" s="214">
        <f>Q654*H654</f>
        <v>4.4846399999999997</v>
      </c>
      <c r="S654" s="214">
        <v>0</v>
      </c>
      <c r="T654" s="215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6" t="s">
        <v>136</v>
      </c>
      <c r="AT654" s="216" t="s">
        <v>131</v>
      </c>
      <c r="AU654" s="216" t="s">
        <v>82</v>
      </c>
      <c r="AY654" s="19" t="s">
        <v>129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9" t="s">
        <v>80</v>
      </c>
      <c r="BK654" s="217">
        <f>ROUND(I654*H654,2)</f>
        <v>0</v>
      </c>
      <c r="BL654" s="19" t="s">
        <v>136</v>
      </c>
      <c r="BM654" s="216" t="s">
        <v>804</v>
      </c>
    </row>
    <row r="655" s="2" customFormat="1">
      <c r="A655" s="40"/>
      <c r="B655" s="41"/>
      <c r="C655" s="42"/>
      <c r="D655" s="218" t="s">
        <v>138</v>
      </c>
      <c r="E655" s="42"/>
      <c r="F655" s="219" t="s">
        <v>805</v>
      </c>
      <c r="G655" s="42"/>
      <c r="H655" s="42"/>
      <c r="I655" s="220"/>
      <c r="J655" s="42"/>
      <c r="K655" s="42"/>
      <c r="L655" s="46"/>
      <c r="M655" s="221"/>
      <c r="N655" s="222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138</v>
      </c>
      <c r="AU655" s="19" t="s">
        <v>82</v>
      </c>
    </row>
    <row r="656" s="13" customFormat="1">
      <c r="A656" s="13"/>
      <c r="B656" s="225"/>
      <c r="C656" s="226"/>
      <c r="D656" s="218" t="s">
        <v>142</v>
      </c>
      <c r="E656" s="227" t="s">
        <v>19</v>
      </c>
      <c r="F656" s="228" t="s">
        <v>806</v>
      </c>
      <c r="G656" s="226"/>
      <c r="H656" s="227" t="s">
        <v>19</v>
      </c>
      <c r="I656" s="229"/>
      <c r="J656" s="226"/>
      <c r="K656" s="226"/>
      <c r="L656" s="230"/>
      <c r="M656" s="231"/>
      <c r="N656" s="232"/>
      <c r="O656" s="232"/>
      <c r="P656" s="232"/>
      <c r="Q656" s="232"/>
      <c r="R656" s="232"/>
      <c r="S656" s="232"/>
      <c r="T656" s="23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4" t="s">
        <v>142</v>
      </c>
      <c r="AU656" s="234" t="s">
        <v>82</v>
      </c>
      <c r="AV656" s="13" t="s">
        <v>80</v>
      </c>
      <c r="AW656" s="13" t="s">
        <v>34</v>
      </c>
      <c r="AX656" s="13" t="s">
        <v>72</v>
      </c>
      <c r="AY656" s="234" t="s">
        <v>129</v>
      </c>
    </row>
    <row r="657" s="14" customFormat="1">
      <c r="A657" s="14"/>
      <c r="B657" s="235"/>
      <c r="C657" s="236"/>
      <c r="D657" s="218" t="s">
        <v>142</v>
      </c>
      <c r="E657" s="237" t="s">
        <v>19</v>
      </c>
      <c r="F657" s="238" t="s">
        <v>262</v>
      </c>
      <c r="G657" s="236"/>
      <c r="H657" s="239">
        <v>16</v>
      </c>
      <c r="I657" s="240"/>
      <c r="J657" s="236"/>
      <c r="K657" s="236"/>
      <c r="L657" s="241"/>
      <c r="M657" s="242"/>
      <c r="N657" s="243"/>
      <c r="O657" s="243"/>
      <c r="P657" s="243"/>
      <c r="Q657" s="243"/>
      <c r="R657" s="243"/>
      <c r="S657" s="243"/>
      <c r="T657" s="24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5" t="s">
        <v>142</v>
      </c>
      <c r="AU657" s="245" t="s">
        <v>82</v>
      </c>
      <c r="AV657" s="14" t="s">
        <v>82</v>
      </c>
      <c r="AW657" s="14" t="s">
        <v>34</v>
      </c>
      <c r="AX657" s="14" t="s">
        <v>72</v>
      </c>
      <c r="AY657" s="245" t="s">
        <v>129</v>
      </c>
    </row>
    <row r="658" s="15" customFormat="1">
      <c r="A658" s="15"/>
      <c r="B658" s="246"/>
      <c r="C658" s="247"/>
      <c r="D658" s="218" t="s">
        <v>142</v>
      </c>
      <c r="E658" s="248" t="s">
        <v>19</v>
      </c>
      <c r="F658" s="249" t="s">
        <v>153</v>
      </c>
      <c r="G658" s="247"/>
      <c r="H658" s="250">
        <v>16</v>
      </c>
      <c r="I658" s="251"/>
      <c r="J658" s="247"/>
      <c r="K658" s="247"/>
      <c r="L658" s="252"/>
      <c r="M658" s="253"/>
      <c r="N658" s="254"/>
      <c r="O658" s="254"/>
      <c r="P658" s="254"/>
      <c r="Q658" s="254"/>
      <c r="R658" s="254"/>
      <c r="S658" s="254"/>
      <c r="T658" s="25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56" t="s">
        <v>142</v>
      </c>
      <c r="AU658" s="256" t="s">
        <v>82</v>
      </c>
      <c r="AV658" s="15" t="s">
        <v>136</v>
      </c>
      <c r="AW658" s="15" t="s">
        <v>34</v>
      </c>
      <c r="AX658" s="15" t="s">
        <v>80</v>
      </c>
      <c r="AY658" s="256" t="s">
        <v>129</v>
      </c>
    </row>
    <row r="659" s="2" customFormat="1" ht="16.5" customHeight="1">
      <c r="A659" s="40"/>
      <c r="B659" s="41"/>
      <c r="C659" s="257" t="s">
        <v>807</v>
      </c>
      <c r="D659" s="257" t="s">
        <v>212</v>
      </c>
      <c r="E659" s="258" t="s">
        <v>808</v>
      </c>
      <c r="F659" s="259" t="s">
        <v>809</v>
      </c>
      <c r="G659" s="260" t="s">
        <v>323</v>
      </c>
      <c r="H659" s="261">
        <v>16</v>
      </c>
      <c r="I659" s="262"/>
      <c r="J659" s="261">
        <f>ROUND(I659*H659,2)</f>
        <v>0</v>
      </c>
      <c r="K659" s="259" t="s">
        <v>296</v>
      </c>
      <c r="L659" s="263"/>
      <c r="M659" s="264" t="s">
        <v>19</v>
      </c>
      <c r="N659" s="265" t="s">
        <v>43</v>
      </c>
      <c r="O659" s="86"/>
      <c r="P659" s="214">
        <f>O659*H659</f>
        <v>0</v>
      </c>
      <c r="Q659" s="214">
        <v>0</v>
      </c>
      <c r="R659" s="214">
        <f>Q659*H659</f>
        <v>0</v>
      </c>
      <c r="S659" s="214">
        <v>0</v>
      </c>
      <c r="T659" s="215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6" t="s">
        <v>199</v>
      </c>
      <c r="AT659" s="216" t="s">
        <v>212</v>
      </c>
      <c r="AU659" s="216" t="s">
        <v>82</v>
      </c>
      <c r="AY659" s="19" t="s">
        <v>129</v>
      </c>
      <c r="BE659" s="217">
        <f>IF(N659="základní",J659,0)</f>
        <v>0</v>
      </c>
      <c r="BF659" s="217">
        <f>IF(N659="snížená",J659,0)</f>
        <v>0</v>
      </c>
      <c r="BG659" s="217">
        <f>IF(N659="zákl. přenesená",J659,0)</f>
        <v>0</v>
      </c>
      <c r="BH659" s="217">
        <f>IF(N659="sníž. přenesená",J659,0)</f>
        <v>0</v>
      </c>
      <c r="BI659" s="217">
        <f>IF(N659="nulová",J659,0)</f>
        <v>0</v>
      </c>
      <c r="BJ659" s="19" t="s">
        <v>80</v>
      </c>
      <c r="BK659" s="217">
        <f>ROUND(I659*H659,2)</f>
        <v>0</v>
      </c>
      <c r="BL659" s="19" t="s">
        <v>136</v>
      </c>
      <c r="BM659" s="216" t="s">
        <v>810</v>
      </c>
    </row>
    <row r="660" s="2" customFormat="1">
      <c r="A660" s="40"/>
      <c r="B660" s="41"/>
      <c r="C660" s="42"/>
      <c r="D660" s="218" t="s">
        <v>138</v>
      </c>
      <c r="E660" s="42"/>
      <c r="F660" s="219" t="s">
        <v>809</v>
      </c>
      <c r="G660" s="42"/>
      <c r="H660" s="42"/>
      <c r="I660" s="220"/>
      <c r="J660" s="42"/>
      <c r="K660" s="42"/>
      <c r="L660" s="46"/>
      <c r="M660" s="221"/>
      <c r="N660" s="222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138</v>
      </c>
      <c r="AU660" s="19" t="s">
        <v>82</v>
      </c>
    </row>
    <row r="661" s="12" customFormat="1" ht="22.8" customHeight="1">
      <c r="A661" s="12"/>
      <c r="B661" s="190"/>
      <c r="C661" s="191"/>
      <c r="D661" s="192" t="s">
        <v>71</v>
      </c>
      <c r="E661" s="204" t="s">
        <v>811</v>
      </c>
      <c r="F661" s="204" t="s">
        <v>812</v>
      </c>
      <c r="G661" s="191"/>
      <c r="H661" s="191"/>
      <c r="I661" s="194"/>
      <c r="J661" s="205">
        <f>BK661</f>
        <v>0</v>
      </c>
      <c r="K661" s="191"/>
      <c r="L661" s="196"/>
      <c r="M661" s="197"/>
      <c r="N661" s="198"/>
      <c r="O661" s="198"/>
      <c r="P661" s="199">
        <f>SUM(P662:P664)</f>
        <v>0</v>
      </c>
      <c r="Q661" s="198"/>
      <c r="R661" s="199">
        <f>SUM(R662:R664)</f>
        <v>0</v>
      </c>
      <c r="S661" s="198"/>
      <c r="T661" s="200">
        <f>SUM(T662:T664)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01" t="s">
        <v>80</v>
      </c>
      <c r="AT661" s="202" t="s">
        <v>71</v>
      </c>
      <c r="AU661" s="202" t="s">
        <v>80</v>
      </c>
      <c r="AY661" s="201" t="s">
        <v>129</v>
      </c>
      <c r="BK661" s="203">
        <f>SUM(BK662:BK664)</f>
        <v>0</v>
      </c>
    </row>
    <row r="662" s="2" customFormat="1" ht="16.5" customHeight="1">
      <c r="A662" s="40"/>
      <c r="B662" s="41"/>
      <c r="C662" s="206" t="s">
        <v>813</v>
      </c>
      <c r="D662" s="206" t="s">
        <v>131</v>
      </c>
      <c r="E662" s="207" t="s">
        <v>814</v>
      </c>
      <c r="F662" s="208" t="s">
        <v>815</v>
      </c>
      <c r="G662" s="209" t="s">
        <v>188</v>
      </c>
      <c r="H662" s="210">
        <v>1021.72</v>
      </c>
      <c r="I662" s="211"/>
      <c r="J662" s="210">
        <f>ROUND(I662*H662,2)</f>
        <v>0</v>
      </c>
      <c r="K662" s="208" t="s">
        <v>135</v>
      </c>
      <c r="L662" s="46"/>
      <c r="M662" s="212" t="s">
        <v>19</v>
      </c>
      <c r="N662" s="213" t="s">
        <v>43</v>
      </c>
      <c r="O662" s="86"/>
      <c r="P662" s="214">
        <f>O662*H662</f>
        <v>0</v>
      </c>
      <c r="Q662" s="214">
        <v>0</v>
      </c>
      <c r="R662" s="214">
        <f>Q662*H662</f>
        <v>0</v>
      </c>
      <c r="S662" s="214">
        <v>0</v>
      </c>
      <c r="T662" s="215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6" t="s">
        <v>136</v>
      </c>
      <c r="AT662" s="216" t="s">
        <v>131</v>
      </c>
      <c r="AU662" s="216" t="s">
        <v>82</v>
      </c>
      <c r="AY662" s="19" t="s">
        <v>129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9" t="s">
        <v>80</v>
      </c>
      <c r="BK662" s="217">
        <f>ROUND(I662*H662,2)</f>
        <v>0</v>
      </c>
      <c r="BL662" s="19" t="s">
        <v>136</v>
      </c>
      <c r="BM662" s="216" t="s">
        <v>816</v>
      </c>
    </row>
    <row r="663" s="2" customFormat="1">
      <c r="A663" s="40"/>
      <c r="B663" s="41"/>
      <c r="C663" s="42"/>
      <c r="D663" s="218" t="s">
        <v>138</v>
      </c>
      <c r="E663" s="42"/>
      <c r="F663" s="219" t="s">
        <v>817</v>
      </c>
      <c r="G663" s="42"/>
      <c r="H663" s="42"/>
      <c r="I663" s="220"/>
      <c r="J663" s="42"/>
      <c r="K663" s="42"/>
      <c r="L663" s="46"/>
      <c r="M663" s="221"/>
      <c r="N663" s="222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138</v>
      </c>
      <c r="AU663" s="19" t="s">
        <v>82</v>
      </c>
    </row>
    <row r="664" s="2" customFormat="1">
      <c r="A664" s="40"/>
      <c r="B664" s="41"/>
      <c r="C664" s="42"/>
      <c r="D664" s="223" t="s">
        <v>140</v>
      </c>
      <c r="E664" s="42"/>
      <c r="F664" s="224" t="s">
        <v>818</v>
      </c>
      <c r="G664" s="42"/>
      <c r="H664" s="42"/>
      <c r="I664" s="220"/>
      <c r="J664" s="42"/>
      <c r="K664" s="42"/>
      <c r="L664" s="46"/>
      <c r="M664" s="221"/>
      <c r="N664" s="222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140</v>
      </c>
      <c r="AU664" s="19" t="s">
        <v>82</v>
      </c>
    </row>
    <row r="665" s="12" customFormat="1" ht="22.8" customHeight="1">
      <c r="A665" s="12"/>
      <c r="B665" s="190"/>
      <c r="C665" s="191"/>
      <c r="D665" s="192" t="s">
        <v>71</v>
      </c>
      <c r="E665" s="204" t="s">
        <v>819</v>
      </c>
      <c r="F665" s="204" t="s">
        <v>820</v>
      </c>
      <c r="G665" s="191"/>
      <c r="H665" s="191"/>
      <c r="I665" s="194"/>
      <c r="J665" s="205">
        <f>BK665</f>
        <v>0</v>
      </c>
      <c r="K665" s="191"/>
      <c r="L665" s="196"/>
      <c r="M665" s="197"/>
      <c r="N665" s="198"/>
      <c r="O665" s="198"/>
      <c r="P665" s="199">
        <f>SUM(P666:P687)</f>
        <v>0</v>
      </c>
      <c r="Q665" s="198"/>
      <c r="R665" s="199">
        <f>SUM(R666:R687)</f>
        <v>0</v>
      </c>
      <c r="S665" s="198"/>
      <c r="T665" s="200">
        <f>SUM(T666:T687)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1" t="s">
        <v>80</v>
      </c>
      <c r="AT665" s="202" t="s">
        <v>71</v>
      </c>
      <c r="AU665" s="202" t="s">
        <v>80</v>
      </c>
      <c r="AY665" s="201" t="s">
        <v>129</v>
      </c>
      <c r="BK665" s="203">
        <f>SUM(BK666:BK687)</f>
        <v>0</v>
      </c>
    </row>
    <row r="666" s="2" customFormat="1" ht="24.15" customHeight="1">
      <c r="A666" s="40"/>
      <c r="B666" s="41"/>
      <c r="C666" s="206" t="s">
        <v>821</v>
      </c>
      <c r="D666" s="206" t="s">
        <v>131</v>
      </c>
      <c r="E666" s="207" t="s">
        <v>822</v>
      </c>
      <c r="F666" s="208" t="s">
        <v>823</v>
      </c>
      <c r="G666" s="209" t="s">
        <v>19</v>
      </c>
      <c r="H666" s="210">
        <v>0</v>
      </c>
      <c r="I666" s="211"/>
      <c r="J666" s="210">
        <f>ROUND(I666*H666,2)</f>
        <v>0</v>
      </c>
      <c r="K666" s="208" t="s">
        <v>824</v>
      </c>
      <c r="L666" s="46"/>
      <c r="M666" s="212" t="s">
        <v>19</v>
      </c>
      <c r="N666" s="213" t="s">
        <v>43</v>
      </c>
      <c r="O666" s="86"/>
      <c r="P666" s="214">
        <f>O666*H666</f>
        <v>0</v>
      </c>
      <c r="Q666" s="214">
        <v>0</v>
      </c>
      <c r="R666" s="214">
        <f>Q666*H666</f>
        <v>0</v>
      </c>
      <c r="S666" s="214">
        <v>0</v>
      </c>
      <c r="T666" s="215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6" t="s">
        <v>136</v>
      </c>
      <c r="AT666" s="216" t="s">
        <v>131</v>
      </c>
      <c r="AU666" s="216" t="s">
        <v>82</v>
      </c>
      <c r="AY666" s="19" t="s">
        <v>129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9" t="s">
        <v>80</v>
      </c>
      <c r="BK666" s="217">
        <f>ROUND(I666*H666,2)</f>
        <v>0</v>
      </c>
      <c r="BL666" s="19" t="s">
        <v>136</v>
      </c>
      <c r="BM666" s="216" t="s">
        <v>825</v>
      </c>
    </row>
    <row r="667" s="2" customFormat="1">
      <c r="A667" s="40"/>
      <c r="B667" s="41"/>
      <c r="C667" s="42"/>
      <c r="D667" s="218" t="s">
        <v>138</v>
      </c>
      <c r="E667" s="42"/>
      <c r="F667" s="219" t="s">
        <v>823</v>
      </c>
      <c r="G667" s="42"/>
      <c r="H667" s="42"/>
      <c r="I667" s="220"/>
      <c r="J667" s="42"/>
      <c r="K667" s="42"/>
      <c r="L667" s="46"/>
      <c r="M667" s="221"/>
      <c r="N667" s="222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138</v>
      </c>
      <c r="AU667" s="19" t="s">
        <v>82</v>
      </c>
    </row>
    <row r="668" s="2" customFormat="1" ht="24.15" customHeight="1">
      <c r="A668" s="40"/>
      <c r="B668" s="41"/>
      <c r="C668" s="206" t="s">
        <v>826</v>
      </c>
      <c r="D668" s="206" t="s">
        <v>131</v>
      </c>
      <c r="E668" s="207" t="s">
        <v>827</v>
      </c>
      <c r="F668" s="208" t="s">
        <v>828</v>
      </c>
      <c r="G668" s="209" t="s">
        <v>323</v>
      </c>
      <c r="H668" s="210">
        <v>2</v>
      </c>
      <c r="I668" s="211"/>
      <c r="J668" s="210">
        <f>ROUND(I668*H668,2)</f>
        <v>0</v>
      </c>
      <c r="K668" s="208" t="s">
        <v>296</v>
      </c>
      <c r="L668" s="46"/>
      <c r="M668" s="212" t="s">
        <v>19</v>
      </c>
      <c r="N668" s="213" t="s">
        <v>43</v>
      </c>
      <c r="O668" s="86"/>
      <c r="P668" s="214">
        <f>O668*H668</f>
        <v>0</v>
      </c>
      <c r="Q668" s="214">
        <v>0</v>
      </c>
      <c r="R668" s="214">
        <f>Q668*H668</f>
        <v>0</v>
      </c>
      <c r="S668" s="214">
        <v>0</v>
      </c>
      <c r="T668" s="215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6" t="s">
        <v>136</v>
      </c>
      <c r="AT668" s="216" t="s">
        <v>131</v>
      </c>
      <c r="AU668" s="216" t="s">
        <v>82</v>
      </c>
      <c r="AY668" s="19" t="s">
        <v>129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9" t="s">
        <v>80</v>
      </c>
      <c r="BK668" s="217">
        <f>ROUND(I668*H668,2)</f>
        <v>0</v>
      </c>
      <c r="BL668" s="19" t="s">
        <v>136</v>
      </c>
      <c r="BM668" s="216" t="s">
        <v>829</v>
      </c>
    </row>
    <row r="669" s="2" customFormat="1">
      <c r="A669" s="40"/>
      <c r="B669" s="41"/>
      <c r="C669" s="42"/>
      <c r="D669" s="218" t="s">
        <v>138</v>
      </c>
      <c r="E669" s="42"/>
      <c r="F669" s="219" t="s">
        <v>830</v>
      </c>
      <c r="G669" s="42"/>
      <c r="H669" s="42"/>
      <c r="I669" s="220"/>
      <c r="J669" s="42"/>
      <c r="K669" s="42"/>
      <c r="L669" s="46"/>
      <c r="M669" s="221"/>
      <c r="N669" s="222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138</v>
      </c>
      <c r="AU669" s="19" t="s">
        <v>82</v>
      </c>
    </row>
    <row r="670" s="2" customFormat="1" ht="21.75" customHeight="1">
      <c r="A670" s="40"/>
      <c r="B670" s="41"/>
      <c r="C670" s="206" t="s">
        <v>831</v>
      </c>
      <c r="D670" s="206" t="s">
        <v>131</v>
      </c>
      <c r="E670" s="207" t="s">
        <v>832</v>
      </c>
      <c r="F670" s="208" t="s">
        <v>833</v>
      </c>
      <c r="G670" s="209" t="s">
        <v>323</v>
      </c>
      <c r="H670" s="210">
        <v>2</v>
      </c>
      <c r="I670" s="211"/>
      <c r="J670" s="210">
        <f>ROUND(I670*H670,2)</f>
        <v>0</v>
      </c>
      <c r="K670" s="208" t="s">
        <v>296</v>
      </c>
      <c r="L670" s="46"/>
      <c r="M670" s="212" t="s">
        <v>19</v>
      </c>
      <c r="N670" s="213" t="s">
        <v>43</v>
      </c>
      <c r="O670" s="86"/>
      <c r="P670" s="214">
        <f>O670*H670</f>
        <v>0</v>
      </c>
      <c r="Q670" s="214">
        <v>0</v>
      </c>
      <c r="R670" s="214">
        <f>Q670*H670</f>
        <v>0</v>
      </c>
      <c r="S670" s="214">
        <v>0</v>
      </c>
      <c r="T670" s="215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6" t="s">
        <v>136</v>
      </c>
      <c r="AT670" s="216" t="s">
        <v>131</v>
      </c>
      <c r="AU670" s="216" t="s">
        <v>82</v>
      </c>
      <c r="AY670" s="19" t="s">
        <v>129</v>
      </c>
      <c r="BE670" s="217">
        <f>IF(N670="základní",J670,0)</f>
        <v>0</v>
      </c>
      <c r="BF670" s="217">
        <f>IF(N670="snížená",J670,0)</f>
        <v>0</v>
      </c>
      <c r="BG670" s="217">
        <f>IF(N670="zákl. přenesená",J670,0)</f>
        <v>0</v>
      </c>
      <c r="BH670" s="217">
        <f>IF(N670="sníž. přenesená",J670,0)</f>
        <v>0</v>
      </c>
      <c r="BI670" s="217">
        <f>IF(N670="nulová",J670,0)</f>
        <v>0</v>
      </c>
      <c r="BJ670" s="19" t="s">
        <v>80</v>
      </c>
      <c r="BK670" s="217">
        <f>ROUND(I670*H670,2)</f>
        <v>0</v>
      </c>
      <c r="BL670" s="19" t="s">
        <v>136</v>
      </c>
      <c r="BM670" s="216" t="s">
        <v>834</v>
      </c>
    </row>
    <row r="671" s="2" customFormat="1">
      <c r="A671" s="40"/>
      <c r="B671" s="41"/>
      <c r="C671" s="42"/>
      <c r="D671" s="218" t="s">
        <v>138</v>
      </c>
      <c r="E671" s="42"/>
      <c r="F671" s="219" t="s">
        <v>835</v>
      </c>
      <c r="G671" s="42"/>
      <c r="H671" s="42"/>
      <c r="I671" s="220"/>
      <c r="J671" s="42"/>
      <c r="K671" s="42"/>
      <c r="L671" s="46"/>
      <c r="M671" s="221"/>
      <c r="N671" s="222"/>
      <c r="O671" s="86"/>
      <c r="P671" s="86"/>
      <c r="Q671" s="86"/>
      <c r="R671" s="86"/>
      <c r="S671" s="86"/>
      <c r="T671" s="87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138</v>
      </c>
      <c r="AU671" s="19" t="s">
        <v>82</v>
      </c>
    </row>
    <row r="672" s="2" customFormat="1" ht="33" customHeight="1">
      <c r="A672" s="40"/>
      <c r="B672" s="41"/>
      <c r="C672" s="206" t="s">
        <v>836</v>
      </c>
      <c r="D672" s="206" t="s">
        <v>131</v>
      </c>
      <c r="E672" s="207" t="s">
        <v>837</v>
      </c>
      <c r="F672" s="208" t="s">
        <v>838</v>
      </c>
      <c r="G672" s="209" t="s">
        <v>323</v>
      </c>
      <c r="H672" s="210">
        <v>2</v>
      </c>
      <c r="I672" s="211"/>
      <c r="J672" s="210">
        <f>ROUND(I672*H672,2)</f>
        <v>0</v>
      </c>
      <c r="K672" s="208" t="s">
        <v>296</v>
      </c>
      <c r="L672" s="46"/>
      <c r="M672" s="212" t="s">
        <v>19</v>
      </c>
      <c r="N672" s="213" t="s">
        <v>43</v>
      </c>
      <c r="O672" s="86"/>
      <c r="P672" s="214">
        <f>O672*H672</f>
        <v>0</v>
      </c>
      <c r="Q672" s="214">
        <v>0</v>
      </c>
      <c r="R672" s="214">
        <f>Q672*H672</f>
        <v>0</v>
      </c>
      <c r="S672" s="214">
        <v>0</v>
      </c>
      <c r="T672" s="215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6" t="s">
        <v>136</v>
      </c>
      <c r="AT672" s="216" t="s">
        <v>131</v>
      </c>
      <c r="AU672" s="216" t="s">
        <v>82</v>
      </c>
      <c r="AY672" s="19" t="s">
        <v>129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9" t="s">
        <v>80</v>
      </c>
      <c r="BK672" s="217">
        <f>ROUND(I672*H672,2)</f>
        <v>0</v>
      </c>
      <c r="BL672" s="19" t="s">
        <v>136</v>
      </c>
      <c r="BM672" s="216" t="s">
        <v>839</v>
      </c>
    </row>
    <row r="673" s="2" customFormat="1">
      <c r="A673" s="40"/>
      <c r="B673" s="41"/>
      <c r="C673" s="42"/>
      <c r="D673" s="218" t="s">
        <v>138</v>
      </c>
      <c r="E673" s="42"/>
      <c r="F673" s="219" t="s">
        <v>838</v>
      </c>
      <c r="G673" s="42"/>
      <c r="H673" s="42"/>
      <c r="I673" s="220"/>
      <c r="J673" s="42"/>
      <c r="K673" s="42"/>
      <c r="L673" s="46"/>
      <c r="M673" s="221"/>
      <c r="N673" s="222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138</v>
      </c>
      <c r="AU673" s="19" t="s">
        <v>82</v>
      </c>
    </row>
    <row r="674" s="2" customFormat="1" ht="24.15" customHeight="1">
      <c r="A674" s="40"/>
      <c r="B674" s="41"/>
      <c r="C674" s="206" t="s">
        <v>840</v>
      </c>
      <c r="D674" s="206" t="s">
        <v>131</v>
      </c>
      <c r="E674" s="207" t="s">
        <v>841</v>
      </c>
      <c r="F674" s="208" t="s">
        <v>842</v>
      </c>
      <c r="G674" s="209" t="s">
        <v>323</v>
      </c>
      <c r="H674" s="210">
        <v>1</v>
      </c>
      <c r="I674" s="211"/>
      <c r="J674" s="210">
        <f>ROUND(I674*H674,2)</f>
        <v>0</v>
      </c>
      <c r="K674" s="208" t="s">
        <v>296</v>
      </c>
      <c r="L674" s="46"/>
      <c r="M674" s="212" t="s">
        <v>19</v>
      </c>
      <c r="N674" s="213" t="s">
        <v>43</v>
      </c>
      <c r="O674" s="86"/>
      <c r="P674" s="214">
        <f>O674*H674</f>
        <v>0</v>
      </c>
      <c r="Q674" s="214">
        <v>0</v>
      </c>
      <c r="R674" s="214">
        <f>Q674*H674</f>
        <v>0</v>
      </c>
      <c r="S674" s="214">
        <v>0</v>
      </c>
      <c r="T674" s="215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6" t="s">
        <v>136</v>
      </c>
      <c r="AT674" s="216" t="s">
        <v>131</v>
      </c>
      <c r="AU674" s="216" t="s">
        <v>82</v>
      </c>
      <c r="AY674" s="19" t="s">
        <v>129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9" t="s">
        <v>80</v>
      </c>
      <c r="BK674" s="217">
        <f>ROUND(I674*H674,2)</f>
        <v>0</v>
      </c>
      <c r="BL674" s="19" t="s">
        <v>136</v>
      </c>
      <c r="BM674" s="216" t="s">
        <v>843</v>
      </c>
    </row>
    <row r="675" s="2" customFormat="1">
      <c r="A675" s="40"/>
      <c r="B675" s="41"/>
      <c r="C675" s="42"/>
      <c r="D675" s="218" t="s">
        <v>138</v>
      </c>
      <c r="E675" s="42"/>
      <c r="F675" s="219" t="s">
        <v>842</v>
      </c>
      <c r="G675" s="42"/>
      <c r="H675" s="42"/>
      <c r="I675" s="220"/>
      <c r="J675" s="42"/>
      <c r="K675" s="42"/>
      <c r="L675" s="46"/>
      <c r="M675" s="221"/>
      <c r="N675" s="222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138</v>
      </c>
      <c r="AU675" s="19" t="s">
        <v>82</v>
      </c>
    </row>
    <row r="676" s="2" customFormat="1" ht="21.75" customHeight="1">
      <c r="A676" s="40"/>
      <c r="B676" s="41"/>
      <c r="C676" s="206" t="s">
        <v>844</v>
      </c>
      <c r="D676" s="206" t="s">
        <v>131</v>
      </c>
      <c r="E676" s="207" t="s">
        <v>845</v>
      </c>
      <c r="F676" s="208" t="s">
        <v>846</v>
      </c>
      <c r="G676" s="209" t="s">
        <v>847</v>
      </c>
      <c r="H676" s="210">
        <v>1</v>
      </c>
      <c r="I676" s="211"/>
      <c r="J676" s="210">
        <f>ROUND(I676*H676,2)</f>
        <v>0</v>
      </c>
      <c r="K676" s="208" t="s">
        <v>296</v>
      </c>
      <c r="L676" s="46"/>
      <c r="M676" s="212" t="s">
        <v>19</v>
      </c>
      <c r="N676" s="213" t="s">
        <v>43</v>
      </c>
      <c r="O676" s="86"/>
      <c r="P676" s="214">
        <f>O676*H676</f>
        <v>0</v>
      </c>
      <c r="Q676" s="214">
        <v>0</v>
      </c>
      <c r="R676" s="214">
        <f>Q676*H676</f>
        <v>0</v>
      </c>
      <c r="S676" s="214">
        <v>0</v>
      </c>
      <c r="T676" s="215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6" t="s">
        <v>136</v>
      </c>
      <c r="AT676" s="216" t="s">
        <v>131</v>
      </c>
      <c r="AU676" s="216" t="s">
        <v>82</v>
      </c>
      <c r="AY676" s="19" t="s">
        <v>129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9" t="s">
        <v>80</v>
      </c>
      <c r="BK676" s="217">
        <f>ROUND(I676*H676,2)</f>
        <v>0</v>
      </c>
      <c r="BL676" s="19" t="s">
        <v>136</v>
      </c>
      <c r="BM676" s="216" t="s">
        <v>848</v>
      </c>
    </row>
    <row r="677" s="2" customFormat="1">
      <c r="A677" s="40"/>
      <c r="B677" s="41"/>
      <c r="C677" s="42"/>
      <c r="D677" s="218" t="s">
        <v>138</v>
      </c>
      <c r="E677" s="42"/>
      <c r="F677" s="219" t="s">
        <v>846</v>
      </c>
      <c r="G677" s="42"/>
      <c r="H677" s="42"/>
      <c r="I677" s="220"/>
      <c r="J677" s="42"/>
      <c r="K677" s="42"/>
      <c r="L677" s="46"/>
      <c r="M677" s="221"/>
      <c r="N677" s="222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138</v>
      </c>
      <c r="AU677" s="19" t="s">
        <v>82</v>
      </c>
    </row>
    <row r="678" s="2" customFormat="1" ht="24.15" customHeight="1">
      <c r="A678" s="40"/>
      <c r="B678" s="41"/>
      <c r="C678" s="206" t="s">
        <v>849</v>
      </c>
      <c r="D678" s="206" t="s">
        <v>131</v>
      </c>
      <c r="E678" s="207" t="s">
        <v>850</v>
      </c>
      <c r="F678" s="208" t="s">
        <v>851</v>
      </c>
      <c r="G678" s="209" t="s">
        <v>323</v>
      </c>
      <c r="H678" s="210">
        <v>1</v>
      </c>
      <c r="I678" s="211"/>
      <c r="J678" s="210">
        <f>ROUND(I678*H678,2)</f>
        <v>0</v>
      </c>
      <c r="K678" s="208" t="s">
        <v>296</v>
      </c>
      <c r="L678" s="46"/>
      <c r="M678" s="212" t="s">
        <v>19</v>
      </c>
      <c r="N678" s="213" t="s">
        <v>43</v>
      </c>
      <c r="O678" s="86"/>
      <c r="P678" s="214">
        <f>O678*H678</f>
        <v>0</v>
      </c>
      <c r="Q678" s="214">
        <v>0</v>
      </c>
      <c r="R678" s="214">
        <f>Q678*H678</f>
        <v>0</v>
      </c>
      <c r="S678" s="214">
        <v>0</v>
      </c>
      <c r="T678" s="215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6" t="s">
        <v>136</v>
      </c>
      <c r="AT678" s="216" t="s">
        <v>131</v>
      </c>
      <c r="AU678" s="216" t="s">
        <v>82</v>
      </c>
      <c r="AY678" s="19" t="s">
        <v>129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9" t="s">
        <v>80</v>
      </c>
      <c r="BK678" s="217">
        <f>ROUND(I678*H678,2)</f>
        <v>0</v>
      </c>
      <c r="BL678" s="19" t="s">
        <v>136</v>
      </c>
      <c r="BM678" s="216" t="s">
        <v>852</v>
      </c>
    </row>
    <row r="679" s="2" customFormat="1">
      <c r="A679" s="40"/>
      <c r="B679" s="41"/>
      <c r="C679" s="42"/>
      <c r="D679" s="218" t="s">
        <v>138</v>
      </c>
      <c r="E679" s="42"/>
      <c r="F679" s="219" t="s">
        <v>851</v>
      </c>
      <c r="G679" s="42"/>
      <c r="H679" s="42"/>
      <c r="I679" s="220"/>
      <c r="J679" s="42"/>
      <c r="K679" s="42"/>
      <c r="L679" s="46"/>
      <c r="M679" s="221"/>
      <c r="N679" s="222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138</v>
      </c>
      <c r="AU679" s="19" t="s">
        <v>82</v>
      </c>
    </row>
    <row r="680" s="2" customFormat="1" ht="16.5" customHeight="1">
      <c r="A680" s="40"/>
      <c r="B680" s="41"/>
      <c r="C680" s="206" t="s">
        <v>853</v>
      </c>
      <c r="D680" s="206" t="s">
        <v>131</v>
      </c>
      <c r="E680" s="207" t="s">
        <v>854</v>
      </c>
      <c r="F680" s="208" t="s">
        <v>855</v>
      </c>
      <c r="G680" s="209" t="s">
        <v>323</v>
      </c>
      <c r="H680" s="210">
        <v>2</v>
      </c>
      <c r="I680" s="211"/>
      <c r="J680" s="210">
        <f>ROUND(I680*H680,2)</f>
        <v>0</v>
      </c>
      <c r="K680" s="208" t="s">
        <v>296</v>
      </c>
      <c r="L680" s="46"/>
      <c r="M680" s="212" t="s">
        <v>19</v>
      </c>
      <c r="N680" s="213" t="s">
        <v>43</v>
      </c>
      <c r="O680" s="86"/>
      <c r="P680" s="214">
        <f>O680*H680</f>
        <v>0</v>
      </c>
      <c r="Q680" s="214">
        <v>0</v>
      </c>
      <c r="R680" s="214">
        <f>Q680*H680</f>
        <v>0</v>
      </c>
      <c r="S680" s="214">
        <v>0</v>
      </c>
      <c r="T680" s="215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6" t="s">
        <v>136</v>
      </c>
      <c r="AT680" s="216" t="s">
        <v>131</v>
      </c>
      <c r="AU680" s="216" t="s">
        <v>82</v>
      </c>
      <c r="AY680" s="19" t="s">
        <v>129</v>
      </c>
      <c r="BE680" s="217">
        <f>IF(N680="základní",J680,0)</f>
        <v>0</v>
      </c>
      <c r="BF680" s="217">
        <f>IF(N680="snížená",J680,0)</f>
        <v>0</v>
      </c>
      <c r="BG680" s="217">
        <f>IF(N680="zákl. přenesená",J680,0)</f>
        <v>0</v>
      </c>
      <c r="BH680" s="217">
        <f>IF(N680="sníž. přenesená",J680,0)</f>
        <v>0</v>
      </c>
      <c r="BI680" s="217">
        <f>IF(N680="nulová",J680,0)</f>
        <v>0</v>
      </c>
      <c r="BJ680" s="19" t="s">
        <v>80</v>
      </c>
      <c r="BK680" s="217">
        <f>ROUND(I680*H680,2)</f>
        <v>0</v>
      </c>
      <c r="BL680" s="19" t="s">
        <v>136</v>
      </c>
      <c r="BM680" s="216" t="s">
        <v>856</v>
      </c>
    </row>
    <row r="681" s="2" customFormat="1">
      <c r="A681" s="40"/>
      <c r="B681" s="41"/>
      <c r="C681" s="42"/>
      <c r="D681" s="218" t="s">
        <v>138</v>
      </c>
      <c r="E681" s="42"/>
      <c r="F681" s="219" t="s">
        <v>855</v>
      </c>
      <c r="G681" s="42"/>
      <c r="H681" s="42"/>
      <c r="I681" s="220"/>
      <c r="J681" s="42"/>
      <c r="K681" s="42"/>
      <c r="L681" s="46"/>
      <c r="M681" s="221"/>
      <c r="N681" s="222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138</v>
      </c>
      <c r="AU681" s="19" t="s">
        <v>82</v>
      </c>
    </row>
    <row r="682" s="2" customFormat="1" ht="24.15" customHeight="1">
      <c r="A682" s="40"/>
      <c r="B682" s="41"/>
      <c r="C682" s="206" t="s">
        <v>857</v>
      </c>
      <c r="D682" s="206" t="s">
        <v>131</v>
      </c>
      <c r="E682" s="207" t="s">
        <v>858</v>
      </c>
      <c r="F682" s="208" t="s">
        <v>859</v>
      </c>
      <c r="G682" s="209" t="s">
        <v>323</v>
      </c>
      <c r="H682" s="210">
        <v>1</v>
      </c>
      <c r="I682" s="211"/>
      <c r="J682" s="210">
        <f>ROUND(I682*H682,2)</f>
        <v>0</v>
      </c>
      <c r="K682" s="208" t="s">
        <v>296</v>
      </c>
      <c r="L682" s="46"/>
      <c r="M682" s="212" t="s">
        <v>19</v>
      </c>
      <c r="N682" s="213" t="s">
        <v>43</v>
      </c>
      <c r="O682" s="86"/>
      <c r="P682" s="214">
        <f>O682*H682</f>
        <v>0</v>
      </c>
      <c r="Q682" s="214">
        <v>0</v>
      </c>
      <c r="R682" s="214">
        <f>Q682*H682</f>
        <v>0</v>
      </c>
      <c r="S682" s="214">
        <v>0</v>
      </c>
      <c r="T682" s="215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6" t="s">
        <v>136</v>
      </c>
      <c r="AT682" s="216" t="s">
        <v>131</v>
      </c>
      <c r="AU682" s="216" t="s">
        <v>82</v>
      </c>
      <c r="AY682" s="19" t="s">
        <v>129</v>
      </c>
      <c r="BE682" s="217">
        <f>IF(N682="základní",J682,0)</f>
        <v>0</v>
      </c>
      <c r="BF682" s="217">
        <f>IF(N682="snížená",J682,0)</f>
        <v>0</v>
      </c>
      <c r="BG682" s="217">
        <f>IF(N682="zákl. přenesená",J682,0)</f>
        <v>0</v>
      </c>
      <c r="BH682" s="217">
        <f>IF(N682="sníž. přenesená",J682,0)</f>
        <v>0</v>
      </c>
      <c r="BI682" s="217">
        <f>IF(N682="nulová",J682,0)</f>
        <v>0</v>
      </c>
      <c r="BJ682" s="19" t="s">
        <v>80</v>
      </c>
      <c r="BK682" s="217">
        <f>ROUND(I682*H682,2)</f>
        <v>0</v>
      </c>
      <c r="BL682" s="19" t="s">
        <v>136</v>
      </c>
      <c r="BM682" s="216" t="s">
        <v>860</v>
      </c>
    </row>
    <row r="683" s="2" customFormat="1">
      <c r="A683" s="40"/>
      <c r="B683" s="41"/>
      <c r="C683" s="42"/>
      <c r="D683" s="218" t="s">
        <v>138</v>
      </c>
      <c r="E683" s="42"/>
      <c r="F683" s="219" t="s">
        <v>861</v>
      </c>
      <c r="G683" s="42"/>
      <c r="H683" s="42"/>
      <c r="I683" s="220"/>
      <c r="J683" s="42"/>
      <c r="K683" s="42"/>
      <c r="L683" s="46"/>
      <c r="M683" s="221"/>
      <c r="N683" s="222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138</v>
      </c>
      <c r="AU683" s="19" t="s">
        <v>82</v>
      </c>
    </row>
    <row r="684" s="2" customFormat="1" ht="24.15" customHeight="1">
      <c r="A684" s="40"/>
      <c r="B684" s="41"/>
      <c r="C684" s="206" t="s">
        <v>862</v>
      </c>
      <c r="D684" s="206" t="s">
        <v>131</v>
      </c>
      <c r="E684" s="207" t="s">
        <v>863</v>
      </c>
      <c r="F684" s="208" t="s">
        <v>864</v>
      </c>
      <c r="G684" s="209" t="s">
        <v>323</v>
      </c>
      <c r="H684" s="210">
        <v>1</v>
      </c>
      <c r="I684" s="211"/>
      <c r="J684" s="210">
        <f>ROUND(I684*H684,2)</f>
        <v>0</v>
      </c>
      <c r="K684" s="208" t="s">
        <v>296</v>
      </c>
      <c r="L684" s="46"/>
      <c r="M684" s="212" t="s">
        <v>19</v>
      </c>
      <c r="N684" s="213" t="s">
        <v>43</v>
      </c>
      <c r="O684" s="86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6" t="s">
        <v>136</v>
      </c>
      <c r="AT684" s="216" t="s">
        <v>131</v>
      </c>
      <c r="AU684" s="216" t="s">
        <v>82</v>
      </c>
      <c r="AY684" s="19" t="s">
        <v>129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9" t="s">
        <v>80</v>
      </c>
      <c r="BK684" s="217">
        <f>ROUND(I684*H684,2)</f>
        <v>0</v>
      </c>
      <c r="BL684" s="19" t="s">
        <v>136</v>
      </c>
      <c r="BM684" s="216" t="s">
        <v>865</v>
      </c>
    </row>
    <row r="685" s="2" customFormat="1">
      <c r="A685" s="40"/>
      <c r="B685" s="41"/>
      <c r="C685" s="42"/>
      <c r="D685" s="218" t="s">
        <v>138</v>
      </c>
      <c r="E685" s="42"/>
      <c r="F685" s="219" t="s">
        <v>866</v>
      </c>
      <c r="G685" s="42"/>
      <c r="H685" s="42"/>
      <c r="I685" s="220"/>
      <c r="J685" s="42"/>
      <c r="K685" s="42"/>
      <c r="L685" s="46"/>
      <c r="M685" s="221"/>
      <c r="N685" s="222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138</v>
      </c>
      <c r="AU685" s="19" t="s">
        <v>82</v>
      </c>
    </row>
    <row r="686" s="2" customFormat="1" ht="33" customHeight="1">
      <c r="A686" s="40"/>
      <c r="B686" s="41"/>
      <c r="C686" s="206" t="s">
        <v>867</v>
      </c>
      <c r="D686" s="206" t="s">
        <v>131</v>
      </c>
      <c r="E686" s="207" t="s">
        <v>868</v>
      </c>
      <c r="F686" s="208" t="s">
        <v>869</v>
      </c>
      <c r="G686" s="209" t="s">
        <v>323</v>
      </c>
      <c r="H686" s="210">
        <v>2</v>
      </c>
      <c r="I686" s="211"/>
      <c r="J686" s="210">
        <f>ROUND(I686*H686,2)</f>
        <v>0</v>
      </c>
      <c r="K686" s="208" t="s">
        <v>296</v>
      </c>
      <c r="L686" s="46"/>
      <c r="M686" s="212" t="s">
        <v>19</v>
      </c>
      <c r="N686" s="213" t="s">
        <v>43</v>
      </c>
      <c r="O686" s="86"/>
      <c r="P686" s="214">
        <f>O686*H686</f>
        <v>0</v>
      </c>
      <c r="Q686" s="214">
        <v>0</v>
      </c>
      <c r="R686" s="214">
        <f>Q686*H686</f>
        <v>0</v>
      </c>
      <c r="S686" s="214">
        <v>0</v>
      </c>
      <c r="T686" s="215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6" t="s">
        <v>136</v>
      </c>
      <c r="AT686" s="216" t="s">
        <v>131</v>
      </c>
      <c r="AU686" s="216" t="s">
        <v>82</v>
      </c>
      <c r="AY686" s="19" t="s">
        <v>129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9" t="s">
        <v>80</v>
      </c>
      <c r="BK686" s="217">
        <f>ROUND(I686*H686,2)</f>
        <v>0</v>
      </c>
      <c r="BL686" s="19" t="s">
        <v>136</v>
      </c>
      <c r="BM686" s="216" t="s">
        <v>870</v>
      </c>
    </row>
    <row r="687" s="2" customFormat="1">
      <c r="A687" s="40"/>
      <c r="B687" s="41"/>
      <c r="C687" s="42"/>
      <c r="D687" s="218" t="s">
        <v>138</v>
      </c>
      <c r="E687" s="42"/>
      <c r="F687" s="219" t="s">
        <v>869</v>
      </c>
      <c r="G687" s="42"/>
      <c r="H687" s="42"/>
      <c r="I687" s="220"/>
      <c r="J687" s="42"/>
      <c r="K687" s="42"/>
      <c r="L687" s="46"/>
      <c r="M687" s="277"/>
      <c r="N687" s="278"/>
      <c r="O687" s="279"/>
      <c r="P687" s="279"/>
      <c r="Q687" s="279"/>
      <c r="R687" s="279"/>
      <c r="S687" s="279"/>
      <c r="T687" s="280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138</v>
      </c>
      <c r="AU687" s="19" t="s">
        <v>82</v>
      </c>
    </row>
    <row r="688" s="2" customFormat="1" ht="6.96" customHeight="1">
      <c r="A688" s="40"/>
      <c r="B688" s="61"/>
      <c r="C688" s="62"/>
      <c r="D688" s="62"/>
      <c r="E688" s="62"/>
      <c r="F688" s="62"/>
      <c r="G688" s="62"/>
      <c r="H688" s="62"/>
      <c r="I688" s="62"/>
      <c r="J688" s="62"/>
      <c r="K688" s="62"/>
      <c r="L688" s="46"/>
      <c r="M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</row>
  </sheetData>
  <sheetProtection sheet="1" autoFilter="0" formatColumns="0" formatRows="0" objects="1" scenarios="1" spinCount="100000" saltValue="yYxaJimy34qczMSsMxoWbYHOlVkHUannZhSGuKsUJDDEE5xjn/0OSHp1tLmxm9dc+pJH/XhcYhmqtHYaJGzvMQ==" hashValue="UJ61Cx2qeN0g0+e4WzYKvdb1lagd/UD2tPlkAFT+GLFyWMPpVF3QxAY2Xx+9Ow7KTPkkkwsile7qX2w4g6SphQ==" algorithmName="SHA-512" password="CC35"/>
  <autoFilter ref="C95:K687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2_02/122251106"/>
    <hyperlink ref="F115" r:id="rId2" display="https://podminky.urs.cz/item/CS_URS_2022_02/132251101"/>
    <hyperlink ref="F121" r:id="rId3" display="https://podminky.urs.cz/item/CS_URS_2022_02/133251101"/>
    <hyperlink ref="F132" r:id="rId4" display="https://podminky.urs.cz/item/CS_URS_2022_02/162751113"/>
    <hyperlink ref="F137" r:id="rId5" display="https://podminky.urs.cz/item/CS_URS_2022_02/171251201"/>
    <hyperlink ref="F140" r:id="rId6" display="https://podminky.urs.cz/item/CS_URS_2022_02/171201231"/>
    <hyperlink ref="F145" r:id="rId7" display="https://podminky.urs.cz/item/CS_URS_2022_02/174151101"/>
    <hyperlink ref="F148" r:id="rId8" display="https://podminky.urs.cz/item/CS_URS_2022_02/180404112"/>
    <hyperlink ref="F167" r:id="rId9" display="https://podminky.urs.cz/item/CS_URS_2022_02/181351113"/>
    <hyperlink ref="F173" r:id="rId10" display="https://podminky.urs.cz/item/CS_URS_2022_02/182351023"/>
    <hyperlink ref="F179" r:id="rId11" display="https://podminky.urs.cz/item/CS_URS_2022_02/182351123"/>
    <hyperlink ref="F193" r:id="rId12" display="https://podminky.urs.cz/item/CS_URS_2022_02/181951111"/>
    <hyperlink ref="F201" r:id="rId13" display="https://podminky.urs.cz/item/CS_URS_2022_02/181951112"/>
    <hyperlink ref="F217" r:id="rId14" display="https://podminky.urs.cz/item/CS_URS_2022_02/113107183"/>
    <hyperlink ref="F223" r:id="rId15" display="https://podminky.urs.cz/item/CS_URS_2022_02/113107243"/>
    <hyperlink ref="F229" r:id="rId16" display="https://podminky.urs.cz/item/CS_URS_2022_02/113107336"/>
    <hyperlink ref="F235" r:id="rId17" display="https://podminky.urs.cz/item/CS_URS_2022_02/113204111"/>
    <hyperlink ref="F246" r:id="rId18" display="https://podminky.urs.cz/item/CS_URS_2022_02/919735113"/>
    <hyperlink ref="F252" r:id="rId19" display="https://podminky.urs.cz/item/CS_URS_2022_02/961044111"/>
    <hyperlink ref="F258" r:id="rId20" display="https://podminky.urs.cz/item/CS_URS_2022_02/966008221"/>
    <hyperlink ref="F266" r:id="rId21" display="https://podminky.urs.cz/item/CS_URS_2022_02/997221551"/>
    <hyperlink ref="F269" r:id="rId22" display="https://podminky.urs.cz/item/CS_URS_2022_02/997221559"/>
    <hyperlink ref="F274" r:id="rId23" display="https://podminky.urs.cz/item/CS_URS_2022_02/997221561"/>
    <hyperlink ref="F277" r:id="rId24" display="https://podminky.urs.cz/item/CS_URS_2022_02/997221569"/>
    <hyperlink ref="F282" r:id="rId25" display="https://podminky.urs.cz/item/CS_URS_2022_02/997221611"/>
    <hyperlink ref="F285" r:id="rId26" display="https://podminky.urs.cz/item/CS_URS_2022_02/997221861"/>
    <hyperlink ref="F288" r:id="rId27" display="https://podminky.urs.cz/item/CS_URS_2022_02/997221862"/>
    <hyperlink ref="F291" r:id="rId28" display="https://podminky.urs.cz/item/CS_URS_2022_02/997221875"/>
    <hyperlink ref="F294" r:id="rId29" display="https://podminky.urs.cz/item/CS_URS_2022_02/997013871"/>
    <hyperlink ref="F298" r:id="rId30" display="https://podminky.urs.cz/item/CS_URS_2022_02/275313711"/>
    <hyperlink ref="F307" r:id="rId31" display="https://podminky.urs.cz/item/CS_URS_2022_02/275313811"/>
    <hyperlink ref="F313" r:id="rId32" display="https://podminky.urs.cz/item/CS_URS_2022_02/275353102"/>
    <hyperlink ref="F318" r:id="rId33" display="https://podminky.urs.cz/item/CS_URS_2022_02/275353109"/>
    <hyperlink ref="F322" r:id="rId34" display="https://podminky.urs.cz/item/CS_URS_2022_02/338171121"/>
    <hyperlink ref="F337" r:id="rId35" display="https://podminky.urs.cz/item/CS_URS_2022_02/348121221"/>
    <hyperlink ref="F346" r:id="rId36" display="https://podminky.urs.cz/item/CS_URS_2022_02/564760111"/>
    <hyperlink ref="F368" r:id="rId37" display="https://podminky.urs.cz/item/CS_URS_2022_02/564231111"/>
    <hyperlink ref="F384" r:id="rId38" display="https://podminky.urs.cz/item/CS_URS_2022_02/564831111"/>
    <hyperlink ref="F392" r:id="rId39" display="https://podminky.urs.cz/item/CS_URS_2022_02/564952111"/>
    <hyperlink ref="F400" r:id="rId40" display="https://podminky.urs.cz/item/CS_URS_2022_02/571908111"/>
    <hyperlink ref="F443" r:id="rId41" display="https://podminky.urs.cz/item/CS_URS_2022_02/919726201"/>
    <hyperlink ref="F454" r:id="rId42" display="https://podminky.urs.cz/item/CS_URS_2022_02/564251011"/>
    <hyperlink ref="F460" r:id="rId43" display="https://podminky.urs.cz/item/CS_URS_2022_02/564851011"/>
    <hyperlink ref="F466" r:id="rId44" display="https://podminky.urs.cz/item/CS_URS_2022_02/596211253"/>
    <hyperlink ref="F478" r:id="rId45" display="https://podminky.urs.cz/item/CS_URS_2022_02/564861011"/>
    <hyperlink ref="F484" r:id="rId46" display="https://podminky.urs.cz/item/CS_URS_2022_02/919726123"/>
    <hyperlink ref="F487" r:id="rId47" display="https://podminky.urs.cz/item/CS_URS_2022_02/936009122"/>
    <hyperlink ref="F494" r:id="rId48" display="https://podminky.urs.cz/item/CS_URS_2022_02/564231111"/>
    <hyperlink ref="F504" r:id="rId49" display="https://podminky.urs.cz/item/CS_URS_2022_02/564851111"/>
    <hyperlink ref="F519" r:id="rId50" display="https://podminky.urs.cz/item/CS_URS_2022_02/581121301"/>
    <hyperlink ref="F525" r:id="rId51" display="https://podminky.urs.cz/item/CS_URS_2022_02/581121302"/>
    <hyperlink ref="F531" r:id="rId52" display="https://podminky.urs.cz/item/CS_URS_2022_02/919716111"/>
    <hyperlink ref="F542" r:id="rId53" display="https://podminky.urs.cz/item/CS_URS_2022_02/564281011"/>
    <hyperlink ref="F549" r:id="rId54" display="https://podminky.urs.cz/item/CS_URS_2022_02/564730001R"/>
    <hyperlink ref="F555" r:id="rId55" display="https://podminky.urs.cz/item/CS_URS_2022_02/564841011"/>
    <hyperlink ref="F561" r:id="rId56" display="https://podminky.urs.cz/item/CS_URS_2022_02/871315211"/>
    <hyperlink ref="F569" r:id="rId57" display="https://podminky.urs.cz/item/CS_URS_2022_02/451572111"/>
    <hyperlink ref="F575" r:id="rId58" display="https://podminky.urs.cz/item/CS_URS_2022_02/175111101"/>
    <hyperlink ref="F585" r:id="rId59" display="https://podminky.urs.cz/item/CS_URS_2022_02/916331112"/>
    <hyperlink ref="F639" r:id="rId60" display="https://podminky.urs.cz/item/CS_URS_2022_02/935932111"/>
    <hyperlink ref="F648" r:id="rId61" display="https://podminky.urs.cz/item/CS_URS_2022_02/451572111"/>
    <hyperlink ref="F664" r:id="rId62" display="https://podminky.urs.cz/item/CS_URS_2022_02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15</v>
      </c>
      <c r="L6" s="22"/>
    </row>
    <row r="7" s="1" customFormat="1" ht="16.5" customHeight="1">
      <c r="B7" s="22"/>
      <c r="E7" s="135" t="str">
        <f>'Rekapitulace stavby'!K6</f>
        <v xml:space="preserve"> ZŠ Krušnohorská - Rekonstrukce stávajícího sportovního hřiště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871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28. 11. 2023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07.25" customHeight="1">
      <c r="A27" s="140"/>
      <c r="B27" s="141"/>
      <c r="C27" s="140"/>
      <c r="D27" s="140"/>
      <c r="E27" s="142" t="s">
        <v>92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ROUND((SUM(BE89:BE308)),  2)</f>
        <v>0</v>
      </c>
      <c r="G33" s="40"/>
      <c r="H33" s="40"/>
      <c r="I33" s="150">
        <v>0.20999999999999999</v>
      </c>
      <c r="J33" s="149">
        <f>ROUND(((SUM(BE89:BE308))*I33),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ROUND((SUM(BF89:BF308)),  2)</f>
        <v>0</v>
      </c>
      <c r="G34" s="40"/>
      <c r="H34" s="40"/>
      <c r="I34" s="150">
        <v>0.14999999999999999</v>
      </c>
      <c r="J34" s="149">
        <f>ROUND(((SUM(BF89:BF308))*I34),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ROUND((SUM(BG89:BG308)),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ROUND((SUM(BH89:BH308)),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ROUND((SUM(BI89:BI308)),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 ZŠ Krušnohorská - Rekonstrukce stávajícího sportovního hřiště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Hřiště víceúčelové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Karlovy Vary</v>
      </c>
      <c r="G52" s="42"/>
      <c r="H52" s="42"/>
      <c r="I52" s="34" t="s">
        <v>23</v>
      </c>
      <c r="J52" s="74" t="str">
        <f>IF(J12="","",J12)</f>
        <v>28. 11. 2023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34" t="s">
        <v>32</v>
      </c>
      <c r="J54" s="38" t="str">
        <f>E21</f>
        <v>DPT projekty Ostrov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DPT projekty Ostrov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872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J151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J200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J219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J232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J240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J274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112</v>
      </c>
      <c r="E68" s="176"/>
      <c r="F68" s="176"/>
      <c r="G68" s="176"/>
      <c r="H68" s="176"/>
      <c r="I68" s="176"/>
      <c r="J68" s="177">
        <f>J290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113</v>
      </c>
      <c r="E69" s="176"/>
      <c r="F69" s="176"/>
      <c r="G69" s="176"/>
      <c r="H69" s="176"/>
      <c r="I69" s="176"/>
      <c r="J69" s="177">
        <f>J294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114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 xml:space="preserve"> ZŠ Krušnohorská - Rekonstrukce stávajícího sportovního hřiště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90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02 - Hřiště víceúčelové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Karlovy Vary</v>
      </c>
      <c r="G83" s="42"/>
      <c r="H83" s="42"/>
      <c r="I83" s="34" t="s">
        <v>23</v>
      </c>
      <c r="J83" s="74" t="str">
        <f>IF(J12="","",J12)</f>
        <v>28. 11. 2023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26</v>
      </c>
      <c r="D85" s="42"/>
      <c r="E85" s="42"/>
      <c r="F85" s="29" t="str">
        <f>E15</f>
        <v>Statutární město Karlovy Vary</v>
      </c>
      <c r="G85" s="42"/>
      <c r="H85" s="42"/>
      <c r="I85" s="34" t="s">
        <v>32</v>
      </c>
      <c r="J85" s="38" t="str">
        <f>E21</f>
        <v>DPT projekty Ostrov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35</v>
      </c>
      <c r="J86" s="38" t="str">
        <f>E24</f>
        <v>DPT projekty Ostrov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115</v>
      </c>
      <c r="D88" s="182" t="s">
        <v>57</v>
      </c>
      <c r="E88" s="182" t="s">
        <v>53</v>
      </c>
      <c r="F88" s="182" t="s">
        <v>54</v>
      </c>
      <c r="G88" s="182" t="s">
        <v>116</v>
      </c>
      <c r="H88" s="182" t="s">
        <v>117</v>
      </c>
      <c r="I88" s="182" t="s">
        <v>118</v>
      </c>
      <c r="J88" s="182" t="s">
        <v>95</v>
      </c>
      <c r="K88" s="183" t="s">
        <v>119</v>
      </c>
      <c r="L88" s="184"/>
      <c r="M88" s="94" t="s">
        <v>19</v>
      </c>
      <c r="N88" s="95" t="s">
        <v>42</v>
      </c>
      <c r="O88" s="95" t="s">
        <v>120</v>
      </c>
      <c r="P88" s="95" t="s">
        <v>121</v>
      </c>
      <c r="Q88" s="95" t="s">
        <v>122</v>
      </c>
      <c r="R88" s="95" t="s">
        <v>123</v>
      </c>
      <c r="S88" s="95" t="s">
        <v>124</v>
      </c>
      <c r="T88" s="96" t="s">
        <v>125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126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</f>
        <v>0</v>
      </c>
      <c r="Q89" s="98"/>
      <c r="R89" s="187">
        <f>R90</f>
        <v>24.689637300000001</v>
      </c>
      <c r="S89" s="98"/>
      <c r="T89" s="188">
        <f>T90</f>
        <v>258.34999999999997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96</v>
      </c>
      <c r="BK89" s="189">
        <f>BK90</f>
        <v>0</v>
      </c>
    </row>
    <row r="90" s="12" customFormat="1" ht="25.92" customHeight="1">
      <c r="A90" s="12"/>
      <c r="B90" s="190"/>
      <c r="C90" s="191"/>
      <c r="D90" s="192" t="s">
        <v>71</v>
      </c>
      <c r="E90" s="193" t="s">
        <v>127</v>
      </c>
      <c r="F90" s="193" t="s">
        <v>873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P91+P151+P200+P219+P232+P240+P274+P290+P294</f>
        <v>0</v>
      </c>
      <c r="Q90" s="198"/>
      <c r="R90" s="199">
        <f>R91+R151+R200+R219+R232+R240+R274+R290+R294</f>
        <v>24.689637300000001</v>
      </c>
      <c r="S90" s="198"/>
      <c r="T90" s="200">
        <f>T91+T151+T200+T219+T232+T240+T274+T290+T294</f>
        <v>258.34999999999997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72</v>
      </c>
      <c r="AY90" s="201" t="s">
        <v>129</v>
      </c>
      <c r="BK90" s="203">
        <f>BK91+BK151+BK200+BK219+BK232+BK240+BK274+BK290+BK294</f>
        <v>0</v>
      </c>
    </row>
    <row r="91" s="12" customFormat="1" ht="22.8" customHeight="1">
      <c r="A91" s="12"/>
      <c r="B91" s="190"/>
      <c r="C91" s="191"/>
      <c r="D91" s="192" t="s">
        <v>71</v>
      </c>
      <c r="E91" s="204" t="s">
        <v>80</v>
      </c>
      <c r="F91" s="204" t="s">
        <v>130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SUM(P92:P150)</f>
        <v>0</v>
      </c>
      <c r="Q91" s="198"/>
      <c r="R91" s="199">
        <f>SUM(R92:R150)</f>
        <v>3.15788</v>
      </c>
      <c r="S91" s="198"/>
      <c r="T91" s="200">
        <f>SUM(T92:T150)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80</v>
      </c>
      <c r="AY91" s="201" t="s">
        <v>129</v>
      </c>
      <c r="BK91" s="203">
        <f>SUM(BK92:BK150)</f>
        <v>0</v>
      </c>
    </row>
    <row r="92" s="2" customFormat="1" ht="33" customHeight="1">
      <c r="A92" s="40"/>
      <c r="B92" s="41"/>
      <c r="C92" s="206" t="s">
        <v>80</v>
      </c>
      <c r="D92" s="206" t="s">
        <v>131</v>
      </c>
      <c r="E92" s="207" t="s">
        <v>132</v>
      </c>
      <c r="F92" s="208" t="s">
        <v>133</v>
      </c>
      <c r="G92" s="209" t="s">
        <v>134</v>
      </c>
      <c r="H92" s="210">
        <v>570</v>
      </c>
      <c r="I92" s="211"/>
      <c r="J92" s="210">
        <f>ROUND(I92*H92,2)</f>
        <v>0</v>
      </c>
      <c r="K92" s="208" t="s">
        <v>135</v>
      </c>
      <c r="L92" s="46"/>
      <c r="M92" s="212" t="s">
        <v>19</v>
      </c>
      <c r="N92" s="213" t="s">
        <v>43</v>
      </c>
      <c r="O92" s="86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136</v>
      </c>
      <c r="AT92" s="216" t="s">
        <v>131</v>
      </c>
      <c r="AU92" s="216" t="s">
        <v>82</v>
      </c>
      <c r="AY92" s="19" t="s">
        <v>129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9" t="s">
        <v>80</v>
      </c>
      <c r="BK92" s="217">
        <f>ROUND(I92*H92,2)</f>
        <v>0</v>
      </c>
      <c r="BL92" s="19" t="s">
        <v>136</v>
      </c>
      <c r="BM92" s="216" t="s">
        <v>874</v>
      </c>
    </row>
    <row r="93" s="2" customFormat="1">
      <c r="A93" s="40"/>
      <c r="B93" s="41"/>
      <c r="C93" s="42"/>
      <c r="D93" s="218" t="s">
        <v>138</v>
      </c>
      <c r="E93" s="42"/>
      <c r="F93" s="219" t="s">
        <v>139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138</v>
      </c>
      <c r="AU93" s="19" t="s">
        <v>82</v>
      </c>
    </row>
    <row r="94" s="2" customFormat="1">
      <c r="A94" s="40"/>
      <c r="B94" s="41"/>
      <c r="C94" s="42"/>
      <c r="D94" s="223" t="s">
        <v>140</v>
      </c>
      <c r="E94" s="42"/>
      <c r="F94" s="224" t="s">
        <v>141</v>
      </c>
      <c r="G94" s="42"/>
      <c r="H94" s="42"/>
      <c r="I94" s="220"/>
      <c r="J94" s="42"/>
      <c r="K94" s="42"/>
      <c r="L94" s="46"/>
      <c r="M94" s="221"/>
      <c r="N94" s="22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140</v>
      </c>
      <c r="AU94" s="19" t="s">
        <v>82</v>
      </c>
    </row>
    <row r="95" s="13" customFormat="1">
      <c r="A95" s="13"/>
      <c r="B95" s="225"/>
      <c r="C95" s="226"/>
      <c r="D95" s="218" t="s">
        <v>142</v>
      </c>
      <c r="E95" s="227" t="s">
        <v>19</v>
      </c>
      <c r="F95" s="228" t="s">
        <v>875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142</v>
      </c>
      <c r="AU95" s="234" t="s">
        <v>82</v>
      </c>
      <c r="AV95" s="13" t="s">
        <v>80</v>
      </c>
      <c r="AW95" s="13" t="s">
        <v>34</v>
      </c>
      <c r="AX95" s="13" t="s">
        <v>72</v>
      </c>
      <c r="AY95" s="234" t="s">
        <v>129</v>
      </c>
    </row>
    <row r="96" s="14" customFormat="1">
      <c r="A96" s="14"/>
      <c r="B96" s="235"/>
      <c r="C96" s="236"/>
      <c r="D96" s="218" t="s">
        <v>142</v>
      </c>
      <c r="E96" s="237" t="s">
        <v>19</v>
      </c>
      <c r="F96" s="238" t="s">
        <v>876</v>
      </c>
      <c r="G96" s="236"/>
      <c r="H96" s="239">
        <v>570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142</v>
      </c>
      <c r="AU96" s="245" t="s">
        <v>82</v>
      </c>
      <c r="AV96" s="14" t="s">
        <v>82</v>
      </c>
      <c r="AW96" s="14" t="s">
        <v>34</v>
      </c>
      <c r="AX96" s="14" t="s">
        <v>72</v>
      </c>
      <c r="AY96" s="24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153</v>
      </c>
      <c r="G97" s="247"/>
      <c r="H97" s="250">
        <v>570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82</v>
      </c>
      <c r="AV97" s="15" t="s">
        <v>136</v>
      </c>
      <c r="AW97" s="15" t="s">
        <v>34</v>
      </c>
      <c r="AX97" s="15" t="s">
        <v>80</v>
      </c>
      <c r="AY97" s="256" t="s">
        <v>129</v>
      </c>
    </row>
    <row r="98" s="2" customFormat="1" ht="24.15" customHeight="1">
      <c r="A98" s="40"/>
      <c r="B98" s="41"/>
      <c r="C98" s="206" t="s">
        <v>82</v>
      </c>
      <c r="D98" s="206" t="s">
        <v>131</v>
      </c>
      <c r="E98" s="207" t="s">
        <v>161</v>
      </c>
      <c r="F98" s="208" t="s">
        <v>162</v>
      </c>
      <c r="G98" s="209" t="s">
        <v>134</v>
      </c>
      <c r="H98" s="210">
        <v>1.5</v>
      </c>
      <c r="I98" s="211"/>
      <c r="J98" s="210">
        <f>ROUND(I98*H98,2)</f>
        <v>0</v>
      </c>
      <c r="K98" s="208" t="s">
        <v>135</v>
      </c>
      <c r="L98" s="46"/>
      <c r="M98" s="212" t="s">
        <v>19</v>
      </c>
      <c r="N98" s="213" t="s">
        <v>43</v>
      </c>
      <c r="O98" s="86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6" t="s">
        <v>136</v>
      </c>
      <c r="AT98" s="216" t="s">
        <v>131</v>
      </c>
      <c r="AU98" s="216" t="s">
        <v>82</v>
      </c>
      <c r="AY98" s="19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9" t="s">
        <v>80</v>
      </c>
      <c r="BK98" s="217">
        <f>ROUND(I98*H98,2)</f>
        <v>0</v>
      </c>
      <c r="BL98" s="19" t="s">
        <v>136</v>
      </c>
      <c r="BM98" s="216" t="s">
        <v>877</v>
      </c>
    </row>
    <row r="99" s="2" customFormat="1">
      <c r="A99" s="40"/>
      <c r="B99" s="41"/>
      <c r="C99" s="42"/>
      <c r="D99" s="218" t="s">
        <v>138</v>
      </c>
      <c r="E99" s="42"/>
      <c r="F99" s="219" t="s">
        <v>164</v>
      </c>
      <c r="G99" s="42"/>
      <c r="H99" s="42"/>
      <c r="I99" s="220"/>
      <c r="J99" s="42"/>
      <c r="K99" s="42"/>
      <c r="L99" s="46"/>
      <c r="M99" s="221"/>
      <c r="N99" s="22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138</v>
      </c>
      <c r="AU99" s="19" t="s">
        <v>82</v>
      </c>
    </row>
    <row r="100" s="2" customFormat="1">
      <c r="A100" s="40"/>
      <c r="B100" s="41"/>
      <c r="C100" s="42"/>
      <c r="D100" s="223" t="s">
        <v>140</v>
      </c>
      <c r="E100" s="42"/>
      <c r="F100" s="224" t="s">
        <v>165</v>
      </c>
      <c r="G100" s="42"/>
      <c r="H100" s="42"/>
      <c r="I100" s="220"/>
      <c r="J100" s="42"/>
      <c r="K100" s="42"/>
      <c r="L100" s="46"/>
      <c r="M100" s="221"/>
      <c r="N100" s="22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140</v>
      </c>
      <c r="AU100" s="19" t="s">
        <v>82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878</v>
      </c>
      <c r="G101" s="226"/>
      <c r="H101" s="227" t="s">
        <v>19</v>
      </c>
      <c r="I101" s="229"/>
      <c r="J101" s="226"/>
      <c r="K101" s="226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142</v>
      </c>
      <c r="AU101" s="234" t="s">
        <v>82</v>
      </c>
      <c r="AV101" s="13" t="s">
        <v>80</v>
      </c>
      <c r="AW101" s="13" t="s">
        <v>34</v>
      </c>
      <c r="AX101" s="13" t="s">
        <v>72</v>
      </c>
      <c r="AY101" s="234" t="s">
        <v>129</v>
      </c>
    </row>
    <row r="102" s="14" customFormat="1">
      <c r="A102" s="14"/>
      <c r="B102" s="235"/>
      <c r="C102" s="236"/>
      <c r="D102" s="218" t="s">
        <v>142</v>
      </c>
      <c r="E102" s="237" t="s">
        <v>19</v>
      </c>
      <c r="F102" s="238" t="s">
        <v>879</v>
      </c>
      <c r="G102" s="236"/>
      <c r="H102" s="239">
        <v>1.5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142</v>
      </c>
      <c r="AU102" s="245" t="s">
        <v>82</v>
      </c>
      <c r="AV102" s="14" t="s">
        <v>82</v>
      </c>
      <c r="AW102" s="14" t="s">
        <v>34</v>
      </c>
      <c r="AX102" s="14" t="s">
        <v>72</v>
      </c>
      <c r="AY102" s="245" t="s">
        <v>129</v>
      </c>
    </row>
    <row r="103" s="15" customFormat="1">
      <c r="A103" s="15"/>
      <c r="B103" s="246"/>
      <c r="C103" s="247"/>
      <c r="D103" s="218" t="s">
        <v>142</v>
      </c>
      <c r="E103" s="248" t="s">
        <v>19</v>
      </c>
      <c r="F103" s="249" t="s">
        <v>153</v>
      </c>
      <c r="G103" s="247"/>
      <c r="H103" s="250">
        <v>1.5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142</v>
      </c>
      <c r="AU103" s="256" t="s">
        <v>82</v>
      </c>
      <c r="AV103" s="15" t="s">
        <v>136</v>
      </c>
      <c r="AW103" s="15" t="s">
        <v>34</v>
      </c>
      <c r="AX103" s="15" t="s">
        <v>80</v>
      </c>
      <c r="AY103" s="256" t="s">
        <v>129</v>
      </c>
    </row>
    <row r="104" s="2" customFormat="1" ht="37.8" customHeight="1">
      <c r="A104" s="40"/>
      <c r="B104" s="41"/>
      <c r="C104" s="206" t="s">
        <v>160</v>
      </c>
      <c r="D104" s="206" t="s">
        <v>131</v>
      </c>
      <c r="E104" s="207" t="s">
        <v>173</v>
      </c>
      <c r="F104" s="208" t="s">
        <v>174</v>
      </c>
      <c r="G104" s="209" t="s">
        <v>134</v>
      </c>
      <c r="H104" s="210">
        <v>571.5</v>
      </c>
      <c r="I104" s="211"/>
      <c r="J104" s="210">
        <f>ROUND(I104*H104,2)</f>
        <v>0</v>
      </c>
      <c r="K104" s="208" t="s">
        <v>135</v>
      </c>
      <c r="L104" s="46"/>
      <c r="M104" s="212" t="s">
        <v>19</v>
      </c>
      <c r="N104" s="213" t="s">
        <v>43</v>
      </c>
      <c r="O104" s="86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136</v>
      </c>
      <c r="AT104" s="216" t="s">
        <v>131</v>
      </c>
      <c r="AU104" s="216" t="s">
        <v>82</v>
      </c>
      <c r="AY104" s="19" t="s">
        <v>129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9" t="s">
        <v>80</v>
      </c>
      <c r="BK104" s="217">
        <f>ROUND(I104*H104,2)</f>
        <v>0</v>
      </c>
      <c r="BL104" s="19" t="s">
        <v>136</v>
      </c>
      <c r="BM104" s="216" t="s">
        <v>880</v>
      </c>
    </row>
    <row r="105" s="2" customFormat="1">
      <c r="A105" s="40"/>
      <c r="B105" s="41"/>
      <c r="C105" s="42"/>
      <c r="D105" s="218" t="s">
        <v>138</v>
      </c>
      <c r="E105" s="42"/>
      <c r="F105" s="219" t="s">
        <v>176</v>
      </c>
      <c r="G105" s="42"/>
      <c r="H105" s="42"/>
      <c r="I105" s="220"/>
      <c r="J105" s="42"/>
      <c r="K105" s="42"/>
      <c r="L105" s="46"/>
      <c r="M105" s="221"/>
      <c r="N105" s="22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138</v>
      </c>
      <c r="AU105" s="19" t="s">
        <v>82</v>
      </c>
    </row>
    <row r="106" s="2" customFormat="1">
      <c r="A106" s="40"/>
      <c r="B106" s="41"/>
      <c r="C106" s="42"/>
      <c r="D106" s="223" t="s">
        <v>140</v>
      </c>
      <c r="E106" s="42"/>
      <c r="F106" s="224" t="s">
        <v>177</v>
      </c>
      <c r="G106" s="42"/>
      <c r="H106" s="42"/>
      <c r="I106" s="220"/>
      <c r="J106" s="42"/>
      <c r="K106" s="42"/>
      <c r="L106" s="46"/>
      <c r="M106" s="221"/>
      <c r="N106" s="22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140</v>
      </c>
      <c r="AU106" s="19" t="s">
        <v>82</v>
      </c>
    </row>
    <row r="107" s="14" customFormat="1">
      <c r="A107" s="14"/>
      <c r="B107" s="235"/>
      <c r="C107" s="236"/>
      <c r="D107" s="218" t="s">
        <v>142</v>
      </c>
      <c r="E107" s="237" t="s">
        <v>19</v>
      </c>
      <c r="F107" s="238" t="s">
        <v>881</v>
      </c>
      <c r="G107" s="236"/>
      <c r="H107" s="239">
        <v>571.5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82</v>
      </c>
      <c r="AV107" s="14" t="s">
        <v>82</v>
      </c>
      <c r="AW107" s="14" t="s">
        <v>34</v>
      </c>
      <c r="AX107" s="14" t="s">
        <v>72</v>
      </c>
      <c r="AY107" s="245" t="s">
        <v>129</v>
      </c>
    </row>
    <row r="108" s="15" customFormat="1">
      <c r="A108" s="15"/>
      <c r="B108" s="246"/>
      <c r="C108" s="247"/>
      <c r="D108" s="218" t="s">
        <v>142</v>
      </c>
      <c r="E108" s="248" t="s">
        <v>19</v>
      </c>
      <c r="F108" s="249" t="s">
        <v>153</v>
      </c>
      <c r="G108" s="247"/>
      <c r="H108" s="250">
        <v>571.5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142</v>
      </c>
      <c r="AU108" s="256" t="s">
        <v>82</v>
      </c>
      <c r="AV108" s="15" t="s">
        <v>136</v>
      </c>
      <c r="AW108" s="15" t="s">
        <v>34</v>
      </c>
      <c r="AX108" s="15" t="s">
        <v>80</v>
      </c>
      <c r="AY108" s="256" t="s">
        <v>129</v>
      </c>
    </row>
    <row r="109" s="2" customFormat="1" ht="16.5" customHeight="1">
      <c r="A109" s="40"/>
      <c r="B109" s="41"/>
      <c r="C109" s="206" t="s">
        <v>136</v>
      </c>
      <c r="D109" s="206" t="s">
        <v>131</v>
      </c>
      <c r="E109" s="207" t="s">
        <v>180</v>
      </c>
      <c r="F109" s="208" t="s">
        <v>181</v>
      </c>
      <c r="G109" s="209" t="s">
        <v>134</v>
      </c>
      <c r="H109" s="210">
        <v>571.5</v>
      </c>
      <c r="I109" s="211"/>
      <c r="J109" s="210">
        <f>ROUND(I109*H109,2)</f>
        <v>0</v>
      </c>
      <c r="K109" s="208" t="s">
        <v>135</v>
      </c>
      <c r="L109" s="46"/>
      <c r="M109" s="212" t="s">
        <v>19</v>
      </c>
      <c r="N109" s="213" t="s">
        <v>43</v>
      </c>
      <c r="O109" s="86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6" t="s">
        <v>136</v>
      </c>
      <c r="AT109" s="216" t="s">
        <v>131</v>
      </c>
      <c r="AU109" s="216" t="s">
        <v>82</v>
      </c>
      <c r="AY109" s="19" t="s">
        <v>129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9" t="s">
        <v>80</v>
      </c>
      <c r="BK109" s="217">
        <f>ROUND(I109*H109,2)</f>
        <v>0</v>
      </c>
      <c r="BL109" s="19" t="s">
        <v>136</v>
      </c>
      <c r="BM109" s="216" t="s">
        <v>882</v>
      </c>
    </row>
    <row r="110" s="2" customFormat="1">
      <c r="A110" s="40"/>
      <c r="B110" s="41"/>
      <c r="C110" s="42"/>
      <c r="D110" s="218" t="s">
        <v>138</v>
      </c>
      <c r="E110" s="42"/>
      <c r="F110" s="219" t="s">
        <v>183</v>
      </c>
      <c r="G110" s="42"/>
      <c r="H110" s="42"/>
      <c r="I110" s="220"/>
      <c r="J110" s="42"/>
      <c r="K110" s="42"/>
      <c r="L110" s="46"/>
      <c r="M110" s="221"/>
      <c r="N110" s="22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138</v>
      </c>
      <c r="AU110" s="19" t="s">
        <v>82</v>
      </c>
    </row>
    <row r="111" s="2" customFormat="1">
      <c r="A111" s="40"/>
      <c r="B111" s="41"/>
      <c r="C111" s="42"/>
      <c r="D111" s="223" t="s">
        <v>140</v>
      </c>
      <c r="E111" s="42"/>
      <c r="F111" s="224" t="s">
        <v>184</v>
      </c>
      <c r="G111" s="42"/>
      <c r="H111" s="42"/>
      <c r="I111" s="220"/>
      <c r="J111" s="42"/>
      <c r="K111" s="42"/>
      <c r="L111" s="46"/>
      <c r="M111" s="221"/>
      <c r="N111" s="22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82</v>
      </c>
    </row>
    <row r="112" s="2" customFormat="1" ht="33" customHeight="1">
      <c r="A112" s="40"/>
      <c r="B112" s="41"/>
      <c r="C112" s="206" t="s">
        <v>179</v>
      </c>
      <c r="D112" s="206" t="s">
        <v>131</v>
      </c>
      <c r="E112" s="207" t="s">
        <v>186</v>
      </c>
      <c r="F112" s="208" t="s">
        <v>187</v>
      </c>
      <c r="G112" s="209" t="s">
        <v>188</v>
      </c>
      <c r="H112" s="210">
        <v>1143</v>
      </c>
      <c r="I112" s="211"/>
      <c r="J112" s="210">
        <f>ROUND(I112*H112,2)</f>
        <v>0</v>
      </c>
      <c r="K112" s="208" t="s">
        <v>135</v>
      </c>
      <c r="L112" s="46"/>
      <c r="M112" s="212" t="s">
        <v>19</v>
      </c>
      <c r="N112" s="213" t="s">
        <v>43</v>
      </c>
      <c r="O112" s="86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6" t="s">
        <v>136</v>
      </c>
      <c r="AT112" s="216" t="s">
        <v>131</v>
      </c>
      <c r="AU112" s="216" t="s">
        <v>82</v>
      </c>
      <c r="AY112" s="19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9" t="s">
        <v>80</v>
      </c>
      <c r="BK112" s="217">
        <f>ROUND(I112*H112,2)</f>
        <v>0</v>
      </c>
      <c r="BL112" s="19" t="s">
        <v>136</v>
      </c>
      <c r="BM112" s="216" t="s">
        <v>883</v>
      </c>
    </row>
    <row r="113" s="2" customFormat="1">
      <c r="A113" s="40"/>
      <c r="B113" s="41"/>
      <c r="C113" s="42"/>
      <c r="D113" s="218" t="s">
        <v>138</v>
      </c>
      <c r="E113" s="42"/>
      <c r="F113" s="219" t="s">
        <v>190</v>
      </c>
      <c r="G113" s="42"/>
      <c r="H113" s="42"/>
      <c r="I113" s="220"/>
      <c r="J113" s="42"/>
      <c r="K113" s="42"/>
      <c r="L113" s="46"/>
      <c r="M113" s="221"/>
      <c r="N113" s="22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138</v>
      </c>
      <c r="AU113" s="19" t="s">
        <v>82</v>
      </c>
    </row>
    <row r="114" s="2" customFormat="1">
      <c r="A114" s="40"/>
      <c r="B114" s="41"/>
      <c r="C114" s="42"/>
      <c r="D114" s="223" t="s">
        <v>140</v>
      </c>
      <c r="E114" s="42"/>
      <c r="F114" s="224" t="s">
        <v>191</v>
      </c>
      <c r="G114" s="42"/>
      <c r="H114" s="42"/>
      <c r="I114" s="220"/>
      <c r="J114" s="42"/>
      <c r="K114" s="42"/>
      <c r="L114" s="46"/>
      <c r="M114" s="221"/>
      <c r="N114" s="22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140</v>
      </c>
      <c r="AU114" s="19" t="s">
        <v>82</v>
      </c>
    </row>
    <row r="115" s="14" customFormat="1">
      <c r="A115" s="14"/>
      <c r="B115" s="235"/>
      <c r="C115" s="236"/>
      <c r="D115" s="218" t="s">
        <v>142</v>
      </c>
      <c r="E115" s="237" t="s">
        <v>19</v>
      </c>
      <c r="F115" s="238" t="s">
        <v>884</v>
      </c>
      <c r="G115" s="236"/>
      <c r="H115" s="239">
        <v>1143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142</v>
      </c>
      <c r="AU115" s="245" t="s">
        <v>82</v>
      </c>
      <c r="AV115" s="14" t="s">
        <v>82</v>
      </c>
      <c r="AW115" s="14" t="s">
        <v>34</v>
      </c>
      <c r="AX115" s="14" t="s">
        <v>72</v>
      </c>
      <c r="AY115" s="245" t="s">
        <v>129</v>
      </c>
    </row>
    <row r="116" s="15" customFormat="1">
      <c r="A116" s="15"/>
      <c r="B116" s="246"/>
      <c r="C116" s="247"/>
      <c r="D116" s="218" t="s">
        <v>142</v>
      </c>
      <c r="E116" s="248" t="s">
        <v>19</v>
      </c>
      <c r="F116" s="249" t="s">
        <v>153</v>
      </c>
      <c r="G116" s="247"/>
      <c r="H116" s="250">
        <v>1143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142</v>
      </c>
      <c r="AU116" s="256" t="s">
        <v>82</v>
      </c>
      <c r="AV116" s="15" t="s">
        <v>136</v>
      </c>
      <c r="AW116" s="15" t="s">
        <v>34</v>
      </c>
      <c r="AX116" s="15" t="s">
        <v>80</v>
      </c>
      <c r="AY116" s="256" t="s">
        <v>129</v>
      </c>
    </row>
    <row r="117" s="2" customFormat="1" ht="24.15" customHeight="1">
      <c r="A117" s="40"/>
      <c r="B117" s="41"/>
      <c r="C117" s="206" t="s">
        <v>185</v>
      </c>
      <c r="D117" s="206" t="s">
        <v>131</v>
      </c>
      <c r="E117" s="207" t="s">
        <v>200</v>
      </c>
      <c r="F117" s="208" t="s">
        <v>201</v>
      </c>
      <c r="G117" s="209" t="s">
        <v>202</v>
      </c>
      <c r="H117" s="210">
        <v>150</v>
      </c>
      <c r="I117" s="211"/>
      <c r="J117" s="210">
        <f>ROUND(I117*H117,2)</f>
        <v>0</v>
      </c>
      <c r="K117" s="208" t="s">
        <v>135</v>
      </c>
      <c r="L117" s="46"/>
      <c r="M117" s="212" t="s">
        <v>19</v>
      </c>
      <c r="N117" s="213" t="s">
        <v>43</v>
      </c>
      <c r="O117" s="86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6" t="s">
        <v>136</v>
      </c>
      <c r="AT117" s="216" t="s">
        <v>131</v>
      </c>
      <c r="AU117" s="216" t="s">
        <v>82</v>
      </c>
      <c r="AY117" s="19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9" t="s">
        <v>80</v>
      </c>
      <c r="BK117" s="217">
        <f>ROUND(I117*H117,2)</f>
        <v>0</v>
      </c>
      <c r="BL117" s="19" t="s">
        <v>136</v>
      </c>
      <c r="BM117" s="216" t="s">
        <v>885</v>
      </c>
    </row>
    <row r="118" s="2" customFormat="1">
      <c r="A118" s="40"/>
      <c r="B118" s="41"/>
      <c r="C118" s="42"/>
      <c r="D118" s="218" t="s">
        <v>138</v>
      </c>
      <c r="E118" s="42"/>
      <c r="F118" s="219" t="s">
        <v>201</v>
      </c>
      <c r="G118" s="42"/>
      <c r="H118" s="42"/>
      <c r="I118" s="220"/>
      <c r="J118" s="42"/>
      <c r="K118" s="42"/>
      <c r="L118" s="46"/>
      <c r="M118" s="221"/>
      <c r="N118" s="22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138</v>
      </c>
      <c r="AU118" s="19" t="s">
        <v>82</v>
      </c>
    </row>
    <row r="119" s="2" customFormat="1">
      <c r="A119" s="40"/>
      <c r="B119" s="41"/>
      <c r="C119" s="42"/>
      <c r="D119" s="223" t="s">
        <v>140</v>
      </c>
      <c r="E119" s="42"/>
      <c r="F119" s="224" t="s">
        <v>204</v>
      </c>
      <c r="G119" s="42"/>
      <c r="H119" s="42"/>
      <c r="I119" s="220"/>
      <c r="J119" s="42"/>
      <c r="K119" s="42"/>
      <c r="L119" s="46"/>
      <c r="M119" s="221"/>
      <c r="N119" s="22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140</v>
      </c>
      <c r="AU119" s="19" t="s">
        <v>82</v>
      </c>
    </row>
    <row r="120" s="13" customFormat="1">
      <c r="A120" s="13"/>
      <c r="B120" s="225"/>
      <c r="C120" s="226"/>
      <c r="D120" s="218" t="s">
        <v>142</v>
      </c>
      <c r="E120" s="227" t="s">
        <v>19</v>
      </c>
      <c r="F120" s="228" t="s">
        <v>205</v>
      </c>
      <c r="G120" s="226"/>
      <c r="H120" s="227" t="s">
        <v>19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142</v>
      </c>
      <c r="AU120" s="234" t="s">
        <v>82</v>
      </c>
      <c r="AV120" s="13" t="s">
        <v>80</v>
      </c>
      <c r="AW120" s="13" t="s">
        <v>34</v>
      </c>
      <c r="AX120" s="13" t="s">
        <v>72</v>
      </c>
      <c r="AY120" s="234" t="s">
        <v>129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875</v>
      </c>
      <c r="G121" s="226"/>
      <c r="H121" s="227" t="s">
        <v>19</v>
      </c>
      <c r="I121" s="229"/>
      <c r="J121" s="226"/>
      <c r="K121" s="226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142</v>
      </c>
      <c r="AU121" s="234" t="s">
        <v>82</v>
      </c>
      <c r="AV121" s="13" t="s">
        <v>80</v>
      </c>
      <c r="AW121" s="13" t="s">
        <v>34</v>
      </c>
      <c r="AX121" s="13" t="s">
        <v>72</v>
      </c>
      <c r="AY121" s="234" t="s">
        <v>129</v>
      </c>
    </row>
    <row r="122" s="14" customFormat="1">
      <c r="A122" s="14"/>
      <c r="B122" s="235"/>
      <c r="C122" s="236"/>
      <c r="D122" s="218" t="s">
        <v>142</v>
      </c>
      <c r="E122" s="237" t="s">
        <v>19</v>
      </c>
      <c r="F122" s="238" t="s">
        <v>886</v>
      </c>
      <c r="G122" s="236"/>
      <c r="H122" s="239">
        <v>150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142</v>
      </c>
      <c r="AU122" s="245" t="s">
        <v>82</v>
      </c>
      <c r="AV122" s="14" t="s">
        <v>82</v>
      </c>
      <c r="AW122" s="14" t="s">
        <v>34</v>
      </c>
      <c r="AX122" s="14" t="s">
        <v>72</v>
      </c>
      <c r="AY122" s="24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153</v>
      </c>
      <c r="G123" s="247"/>
      <c r="H123" s="250">
        <v>150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82</v>
      </c>
      <c r="AV123" s="15" t="s">
        <v>136</v>
      </c>
      <c r="AW123" s="15" t="s">
        <v>34</v>
      </c>
      <c r="AX123" s="15" t="s">
        <v>80</v>
      </c>
      <c r="AY123" s="256" t="s">
        <v>129</v>
      </c>
    </row>
    <row r="124" s="2" customFormat="1" ht="16.5" customHeight="1">
      <c r="A124" s="40"/>
      <c r="B124" s="41"/>
      <c r="C124" s="257" t="s">
        <v>193</v>
      </c>
      <c r="D124" s="257" t="s">
        <v>212</v>
      </c>
      <c r="E124" s="258" t="s">
        <v>213</v>
      </c>
      <c r="F124" s="259" t="s">
        <v>214</v>
      </c>
      <c r="G124" s="260" t="s">
        <v>215</v>
      </c>
      <c r="H124" s="261">
        <v>7.8799999999999999</v>
      </c>
      <c r="I124" s="262"/>
      <c r="J124" s="261">
        <f>ROUND(I124*H124,2)</f>
        <v>0</v>
      </c>
      <c r="K124" s="259" t="s">
        <v>135</v>
      </c>
      <c r="L124" s="263"/>
      <c r="M124" s="264" t="s">
        <v>19</v>
      </c>
      <c r="N124" s="265" t="s">
        <v>43</v>
      </c>
      <c r="O124" s="86"/>
      <c r="P124" s="214">
        <f>O124*H124</f>
        <v>0</v>
      </c>
      <c r="Q124" s="214">
        <v>0.001</v>
      </c>
      <c r="R124" s="214">
        <f>Q124*H124</f>
        <v>0.0078799999999999999</v>
      </c>
      <c r="S124" s="214">
        <v>0</v>
      </c>
      <c r="T124" s="21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6" t="s">
        <v>199</v>
      </c>
      <c r="AT124" s="216" t="s">
        <v>212</v>
      </c>
      <c r="AU124" s="216" t="s">
        <v>82</v>
      </c>
      <c r="AY124" s="19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9" t="s">
        <v>80</v>
      </c>
      <c r="BK124" s="217">
        <f>ROUND(I124*H124,2)</f>
        <v>0</v>
      </c>
      <c r="BL124" s="19" t="s">
        <v>136</v>
      </c>
      <c r="BM124" s="216" t="s">
        <v>887</v>
      </c>
    </row>
    <row r="125" s="2" customFormat="1">
      <c r="A125" s="40"/>
      <c r="B125" s="41"/>
      <c r="C125" s="42"/>
      <c r="D125" s="218" t="s">
        <v>138</v>
      </c>
      <c r="E125" s="42"/>
      <c r="F125" s="219" t="s">
        <v>214</v>
      </c>
      <c r="G125" s="42"/>
      <c r="H125" s="42"/>
      <c r="I125" s="220"/>
      <c r="J125" s="42"/>
      <c r="K125" s="42"/>
      <c r="L125" s="46"/>
      <c r="M125" s="221"/>
      <c r="N125" s="22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138</v>
      </c>
      <c r="AU125" s="19" t="s">
        <v>82</v>
      </c>
    </row>
    <row r="126" s="14" customFormat="1">
      <c r="A126" s="14"/>
      <c r="B126" s="235"/>
      <c r="C126" s="236"/>
      <c r="D126" s="218" t="s">
        <v>142</v>
      </c>
      <c r="E126" s="237" t="s">
        <v>19</v>
      </c>
      <c r="F126" s="238" t="s">
        <v>888</v>
      </c>
      <c r="G126" s="236"/>
      <c r="H126" s="239">
        <v>7.8799999999999999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142</v>
      </c>
      <c r="AU126" s="245" t="s">
        <v>82</v>
      </c>
      <c r="AV126" s="14" t="s">
        <v>82</v>
      </c>
      <c r="AW126" s="14" t="s">
        <v>34</v>
      </c>
      <c r="AX126" s="14" t="s">
        <v>72</v>
      </c>
      <c r="AY126" s="245" t="s">
        <v>129</v>
      </c>
    </row>
    <row r="127" s="15" customFormat="1">
      <c r="A127" s="15"/>
      <c r="B127" s="246"/>
      <c r="C127" s="247"/>
      <c r="D127" s="218" t="s">
        <v>142</v>
      </c>
      <c r="E127" s="248" t="s">
        <v>19</v>
      </c>
      <c r="F127" s="249" t="s">
        <v>153</v>
      </c>
      <c r="G127" s="247"/>
      <c r="H127" s="250">
        <v>7.8799999999999999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142</v>
      </c>
      <c r="AU127" s="256" t="s">
        <v>82</v>
      </c>
      <c r="AV127" s="15" t="s">
        <v>136</v>
      </c>
      <c r="AW127" s="15" t="s">
        <v>34</v>
      </c>
      <c r="AX127" s="15" t="s">
        <v>80</v>
      </c>
      <c r="AY127" s="256" t="s">
        <v>129</v>
      </c>
    </row>
    <row r="128" s="2" customFormat="1" ht="24.15" customHeight="1">
      <c r="A128" s="40"/>
      <c r="B128" s="41"/>
      <c r="C128" s="206" t="s">
        <v>199</v>
      </c>
      <c r="D128" s="206" t="s">
        <v>131</v>
      </c>
      <c r="E128" s="207" t="s">
        <v>232</v>
      </c>
      <c r="F128" s="208" t="s">
        <v>233</v>
      </c>
      <c r="G128" s="209" t="s">
        <v>202</v>
      </c>
      <c r="H128" s="210">
        <v>150</v>
      </c>
      <c r="I128" s="211"/>
      <c r="J128" s="210">
        <f>ROUND(I128*H128,2)</f>
        <v>0</v>
      </c>
      <c r="K128" s="208" t="s">
        <v>135</v>
      </c>
      <c r="L128" s="46"/>
      <c r="M128" s="212" t="s">
        <v>19</v>
      </c>
      <c r="N128" s="213" t="s">
        <v>43</v>
      </c>
      <c r="O128" s="86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6" t="s">
        <v>136</v>
      </c>
      <c r="AT128" s="216" t="s">
        <v>131</v>
      </c>
      <c r="AU128" s="216" t="s">
        <v>82</v>
      </c>
      <c r="AY128" s="19" t="s">
        <v>129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9" t="s">
        <v>80</v>
      </c>
      <c r="BK128" s="217">
        <f>ROUND(I128*H128,2)</f>
        <v>0</v>
      </c>
      <c r="BL128" s="19" t="s">
        <v>136</v>
      </c>
      <c r="BM128" s="216" t="s">
        <v>889</v>
      </c>
    </row>
    <row r="129" s="2" customFormat="1">
      <c r="A129" s="40"/>
      <c r="B129" s="41"/>
      <c r="C129" s="42"/>
      <c r="D129" s="218" t="s">
        <v>138</v>
      </c>
      <c r="E129" s="42"/>
      <c r="F129" s="219" t="s">
        <v>235</v>
      </c>
      <c r="G129" s="42"/>
      <c r="H129" s="42"/>
      <c r="I129" s="220"/>
      <c r="J129" s="42"/>
      <c r="K129" s="42"/>
      <c r="L129" s="46"/>
      <c r="M129" s="221"/>
      <c r="N129" s="22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138</v>
      </c>
      <c r="AU129" s="19" t="s">
        <v>82</v>
      </c>
    </row>
    <row r="130" s="2" customFormat="1">
      <c r="A130" s="40"/>
      <c r="B130" s="41"/>
      <c r="C130" s="42"/>
      <c r="D130" s="223" t="s">
        <v>140</v>
      </c>
      <c r="E130" s="42"/>
      <c r="F130" s="224" t="s">
        <v>236</v>
      </c>
      <c r="G130" s="42"/>
      <c r="H130" s="42"/>
      <c r="I130" s="220"/>
      <c r="J130" s="42"/>
      <c r="K130" s="42"/>
      <c r="L130" s="46"/>
      <c r="M130" s="221"/>
      <c r="N130" s="22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140</v>
      </c>
      <c r="AU130" s="19" t="s">
        <v>82</v>
      </c>
    </row>
    <row r="131" s="13" customFormat="1">
      <c r="A131" s="13"/>
      <c r="B131" s="225"/>
      <c r="C131" s="226"/>
      <c r="D131" s="218" t="s">
        <v>142</v>
      </c>
      <c r="E131" s="227" t="s">
        <v>19</v>
      </c>
      <c r="F131" s="228" t="s">
        <v>875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142</v>
      </c>
      <c r="AU131" s="234" t="s">
        <v>82</v>
      </c>
      <c r="AV131" s="13" t="s">
        <v>80</v>
      </c>
      <c r="AW131" s="13" t="s">
        <v>34</v>
      </c>
      <c r="AX131" s="13" t="s">
        <v>72</v>
      </c>
      <c r="AY131" s="234" t="s">
        <v>129</v>
      </c>
    </row>
    <row r="132" s="14" customFormat="1">
      <c r="A132" s="14"/>
      <c r="B132" s="235"/>
      <c r="C132" s="236"/>
      <c r="D132" s="218" t="s">
        <v>142</v>
      </c>
      <c r="E132" s="237" t="s">
        <v>19</v>
      </c>
      <c r="F132" s="238" t="s">
        <v>886</v>
      </c>
      <c r="G132" s="236"/>
      <c r="H132" s="239">
        <v>150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142</v>
      </c>
      <c r="AU132" s="245" t="s">
        <v>82</v>
      </c>
      <c r="AV132" s="14" t="s">
        <v>82</v>
      </c>
      <c r="AW132" s="14" t="s">
        <v>34</v>
      </c>
      <c r="AX132" s="14" t="s">
        <v>72</v>
      </c>
      <c r="AY132" s="24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153</v>
      </c>
      <c r="G133" s="247"/>
      <c r="H133" s="250">
        <v>150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82</v>
      </c>
      <c r="AV133" s="15" t="s">
        <v>136</v>
      </c>
      <c r="AW133" s="15" t="s">
        <v>34</v>
      </c>
      <c r="AX133" s="15" t="s">
        <v>80</v>
      </c>
      <c r="AY133" s="256" t="s">
        <v>129</v>
      </c>
    </row>
    <row r="134" s="2" customFormat="1" ht="16.5" customHeight="1">
      <c r="A134" s="40"/>
      <c r="B134" s="41"/>
      <c r="C134" s="257" t="s">
        <v>211</v>
      </c>
      <c r="D134" s="257" t="s">
        <v>212</v>
      </c>
      <c r="E134" s="258" t="s">
        <v>239</v>
      </c>
      <c r="F134" s="259" t="s">
        <v>240</v>
      </c>
      <c r="G134" s="260" t="s">
        <v>134</v>
      </c>
      <c r="H134" s="261">
        <v>15</v>
      </c>
      <c r="I134" s="262"/>
      <c r="J134" s="261">
        <f>ROUND(I134*H134,2)</f>
        <v>0</v>
      </c>
      <c r="K134" s="259" t="s">
        <v>135</v>
      </c>
      <c r="L134" s="263"/>
      <c r="M134" s="264" t="s">
        <v>19</v>
      </c>
      <c r="N134" s="265" t="s">
        <v>43</v>
      </c>
      <c r="O134" s="86"/>
      <c r="P134" s="214">
        <f>O134*H134</f>
        <v>0</v>
      </c>
      <c r="Q134" s="214">
        <v>0.20999999999999999</v>
      </c>
      <c r="R134" s="214">
        <f>Q134*H134</f>
        <v>3.1499999999999999</v>
      </c>
      <c r="S134" s="214">
        <v>0</v>
      </c>
      <c r="T134" s="21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6" t="s">
        <v>199</v>
      </c>
      <c r="AT134" s="216" t="s">
        <v>212</v>
      </c>
      <c r="AU134" s="216" t="s">
        <v>82</v>
      </c>
      <c r="AY134" s="19" t="s">
        <v>129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9" t="s">
        <v>80</v>
      </c>
      <c r="BK134" s="217">
        <f>ROUND(I134*H134,2)</f>
        <v>0</v>
      </c>
      <c r="BL134" s="19" t="s">
        <v>136</v>
      </c>
      <c r="BM134" s="216" t="s">
        <v>890</v>
      </c>
    </row>
    <row r="135" s="2" customFormat="1">
      <c r="A135" s="40"/>
      <c r="B135" s="41"/>
      <c r="C135" s="42"/>
      <c r="D135" s="218" t="s">
        <v>138</v>
      </c>
      <c r="E135" s="42"/>
      <c r="F135" s="219" t="s">
        <v>240</v>
      </c>
      <c r="G135" s="42"/>
      <c r="H135" s="42"/>
      <c r="I135" s="220"/>
      <c r="J135" s="42"/>
      <c r="K135" s="42"/>
      <c r="L135" s="46"/>
      <c r="M135" s="221"/>
      <c r="N135" s="22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138</v>
      </c>
      <c r="AU135" s="19" t="s">
        <v>82</v>
      </c>
    </row>
    <row r="136" s="14" customFormat="1">
      <c r="A136" s="14"/>
      <c r="B136" s="235"/>
      <c r="C136" s="236"/>
      <c r="D136" s="218" t="s">
        <v>142</v>
      </c>
      <c r="E136" s="237" t="s">
        <v>19</v>
      </c>
      <c r="F136" s="238" t="s">
        <v>891</v>
      </c>
      <c r="G136" s="236"/>
      <c r="H136" s="239">
        <v>15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142</v>
      </c>
      <c r="AU136" s="245" t="s">
        <v>82</v>
      </c>
      <c r="AV136" s="14" t="s">
        <v>82</v>
      </c>
      <c r="AW136" s="14" t="s">
        <v>34</v>
      </c>
      <c r="AX136" s="14" t="s">
        <v>72</v>
      </c>
      <c r="AY136" s="245" t="s">
        <v>129</v>
      </c>
    </row>
    <row r="137" s="15" customFormat="1">
      <c r="A137" s="15"/>
      <c r="B137" s="246"/>
      <c r="C137" s="247"/>
      <c r="D137" s="218" t="s">
        <v>142</v>
      </c>
      <c r="E137" s="248" t="s">
        <v>19</v>
      </c>
      <c r="F137" s="249" t="s">
        <v>153</v>
      </c>
      <c r="G137" s="247"/>
      <c r="H137" s="250">
        <v>15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6" t="s">
        <v>142</v>
      </c>
      <c r="AU137" s="256" t="s">
        <v>82</v>
      </c>
      <c r="AV137" s="15" t="s">
        <v>136</v>
      </c>
      <c r="AW137" s="15" t="s">
        <v>34</v>
      </c>
      <c r="AX137" s="15" t="s">
        <v>80</v>
      </c>
      <c r="AY137" s="256" t="s">
        <v>129</v>
      </c>
    </row>
    <row r="138" s="2" customFormat="1" ht="24.15" customHeight="1">
      <c r="A138" s="40"/>
      <c r="B138" s="41"/>
      <c r="C138" s="206" t="s">
        <v>218</v>
      </c>
      <c r="D138" s="206" t="s">
        <v>131</v>
      </c>
      <c r="E138" s="207" t="s">
        <v>244</v>
      </c>
      <c r="F138" s="208" t="s">
        <v>245</v>
      </c>
      <c r="G138" s="209" t="s">
        <v>202</v>
      </c>
      <c r="H138" s="210">
        <v>150</v>
      </c>
      <c r="I138" s="211"/>
      <c r="J138" s="210">
        <f>ROUND(I138*H138,2)</f>
        <v>0</v>
      </c>
      <c r="K138" s="208" t="s">
        <v>135</v>
      </c>
      <c r="L138" s="46"/>
      <c r="M138" s="212" t="s">
        <v>19</v>
      </c>
      <c r="N138" s="213" t="s">
        <v>43</v>
      </c>
      <c r="O138" s="86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6" t="s">
        <v>136</v>
      </c>
      <c r="AT138" s="216" t="s">
        <v>131</v>
      </c>
      <c r="AU138" s="216" t="s">
        <v>82</v>
      </c>
      <c r="AY138" s="19" t="s">
        <v>129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9" t="s">
        <v>80</v>
      </c>
      <c r="BK138" s="217">
        <f>ROUND(I138*H138,2)</f>
        <v>0</v>
      </c>
      <c r="BL138" s="19" t="s">
        <v>136</v>
      </c>
      <c r="BM138" s="216" t="s">
        <v>892</v>
      </c>
    </row>
    <row r="139" s="2" customFormat="1">
      <c r="A139" s="40"/>
      <c r="B139" s="41"/>
      <c r="C139" s="42"/>
      <c r="D139" s="218" t="s">
        <v>138</v>
      </c>
      <c r="E139" s="42"/>
      <c r="F139" s="219" t="s">
        <v>247</v>
      </c>
      <c r="G139" s="42"/>
      <c r="H139" s="42"/>
      <c r="I139" s="220"/>
      <c r="J139" s="42"/>
      <c r="K139" s="42"/>
      <c r="L139" s="46"/>
      <c r="M139" s="221"/>
      <c r="N139" s="22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82</v>
      </c>
    </row>
    <row r="140" s="2" customFormat="1">
      <c r="A140" s="40"/>
      <c r="B140" s="41"/>
      <c r="C140" s="42"/>
      <c r="D140" s="223" t="s">
        <v>140</v>
      </c>
      <c r="E140" s="42"/>
      <c r="F140" s="224" t="s">
        <v>248</v>
      </c>
      <c r="G140" s="42"/>
      <c r="H140" s="42"/>
      <c r="I140" s="220"/>
      <c r="J140" s="42"/>
      <c r="K140" s="42"/>
      <c r="L140" s="46"/>
      <c r="M140" s="221"/>
      <c r="N140" s="22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140</v>
      </c>
      <c r="AU140" s="19" t="s">
        <v>82</v>
      </c>
    </row>
    <row r="141" s="13" customFormat="1">
      <c r="A141" s="13"/>
      <c r="B141" s="225"/>
      <c r="C141" s="226"/>
      <c r="D141" s="218" t="s">
        <v>142</v>
      </c>
      <c r="E141" s="227" t="s">
        <v>19</v>
      </c>
      <c r="F141" s="228" t="s">
        <v>205</v>
      </c>
      <c r="G141" s="226"/>
      <c r="H141" s="227" t="s">
        <v>19</v>
      </c>
      <c r="I141" s="229"/>
      <c r="J141" s="226"/>
      <c r="K141" s="226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142</v>
      </c>
      <c r="AU141" s="234" t="s">
        <v>82</v>
      </c>
      <c r="AV141" s="13" t="s">
        <v>80</v>
      </c>
      <c r="AW141" s="13" t="s">
        <v>34</v>
      </c>
      <c r="AX141" s="13" t="s">
        <v>72</v>
      </c>
      <c r="AY141" s="234" t="s">
        <v>129</v>
      </c>
    </row>
    <row r="142" s="14" customFormat="1">
      <c r="A142" s="14"/>
      <c r="B142" s="235"/>
      <c r="C142" s="236"/>
      <c r="D142" s="218" t="s">
        <v>142</v>
      </c>
      <c r="E142" s="237" t="s">
        <v>19</v>
      </c>
      <c r="F142" s="238" t="s">
        <v>886</v>
      </c>
      <c r="G142" s="236"/>
      <c r="H142" s="239">
        <v>150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142</v>
      </c>
      <c r="AU142" s="245" t="s">
        <v>82</v>
      </c>
      <c r="AV142" s="14" t="s">
        <v>82</v>
      </c>
      <c r="AW142" s="14" t="s">
        <v>34</v>
      </c>
      <c r="AX142" s="14" t="s">
        <v>72</v>
      </c>
      <c r="AY142" s="245" t="s">
        <v>129</v>
      </c>
    </row>
    <row r="143" s="15" customFormat="1">
      <c r="A143" s="15"/>
      <c r="B143" s="246"/>
      <c r="C143" s="247"/>
      <c r="D143" s="218" t="s">
        <v>142</v>
      </c>
      <c r="E143" s="248" t="s">
        <v>19</v>
      </c>
      <c r="F143" s="249" t="s">
        <v>153</v>
      </c>
      <c r="G143" s="247"/>
      <c r="H143" s="250">
        <v>150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142</v>
      </c>
      <c r="AU143" s="256" t="s">
        <v>82</v>
      </c>
      <c r="AV143" s="15" t="s">
        <v>136</v>
      </c>
      <c r="AW143" s="15" t="s">
        <v>34</v>
      </c>
      <c r="AX143" s="15" t="s">
        <v>80</v>
      </c>
      <c r="AY143" s="256" t="s">
        <v>129</v>
      </c>
    </row>
    <row r="144" s="2" customFormat="1" ht="24.15" customHeight="1">
      <c r="A144" s="40"/>
      <c r="B144" s="41"/>
      <c r="C144" s="206" t="s">
        <v>225</v>
      </c>
      <c r="D144" s="206" t="s">
        <v>131</v>
      </c>
      <c r="E144" s="207" t="s">
        <v>250</v>
      </c>
      <c r="F144" s="208" t="s">
        <v>251</v>
      </c>
      <c r="G144" s="209" t="s">
        <v>202</v>
      </c>
      <c r="H144" s="210">
        <v>1110</v>
      </c>
      <c r="I144" s="211"/>
      <c r="J144" s="210">
        <f>ROUND(I144*H144,2)</f>
        <v>0</v>
      </c>
      <c r="K144" s="208" t="s">
        <v>135</v>
      </c>
      <c r="L144" s="46"/>
      <c r="M144" s="212" t="s">
        <v>19</v>
      </c>
      <c r="N144" s="213" t="s">
        <v>43</v>
      </c>
      <c r="O144" s="86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6" t="s">
        <v>136</v>
      </c>
      <c r="AT144" s="216" t="s">
        <v>131</v>
      </c>
      <c r="AU144" s="216" t="s">
        <v>82</v>
      </c>
      <c r="AY144" s="19" t="s">
        <v>129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9" t="s">
        <v>80</v>
      </c>
      <c r="BK144" s="217">
        <f>ROUND(I144*H144,2)</f>
        <v>0</v>
      </c>
      <c r="BL144" s="19" t="s">
        <v>136</v>
      </c>
      <c r="BM144" s="216" t="s">
        <v>893</v>
      </c>
    </row>
    <row r="145" s="2" customFormat="1">
      <c r="A145" s="40"/>
      <c r="B145" s="41"/>
      <c r="C145" s="42"/>
      <c r="D145" s="218" t="s">
        <v>138</v>
      </c>
      <c r="E145" s="42"/>
      <c r="F145" s="219" t="s">
        <v>253</v>
      </c>
      <c r="G145" s="42"/>
      <c r="H145" s="42"/>
      <c r="I145" s="220"/>
      <c r="J145" s="42"/>
      <c r="K145" s="42"/>
      <c r="L145" s="46"/>
      <c r="M145" s="221"/>
      <c r="N145" s="22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138</v>
      </c>
      <c r="AU145" s="19" t="s">
        <v>82</v>
      </c>
    </row>
    <row r="146" s="2" customFormat="1">
      <c r="A146" s="40"/>
      <c r="B146" s="41"/>
      <c r="C146" s="42"/>
      <c r="D146" s="223" t="s">
        <v>140</v>
      </c>
      <c r="E146" s="42"/>
      <c r="F146" s="224" t="s">
        <v>254</v>
      </c>
      <c r="G146" s="42"/>
      <c r="H146" s="42"/>
      <c r="I146" s="220"/>
      <c r="J146" s="42"/>
      <c r="K146" s="42"/>
      <c r="L146" s="46"/>
      <c r="M146" s="221"/>
      <c r="N146" s="22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140</v>
      </c>
      <c r="AU146" s="19" t="s">
        <v>82</v>
      </c>
    </row>
    <row r="147" s="13" customFormat="1">
      <c r="A147" s="13"/>
      <c r="B147" s="225"/>
      <c r="C147" s="226"/>
      <c r="D147" s="218" t="s">
        <v>142</v>
      </c>
      <c r="E147" s="227" t="s">
        <v>19</v>
      </c>
      <c r="F147" s="228" t="s">
        <v>255</v>
      </c>
      <c r="G147" s="226"/>
      <c r="H147" s="227" t="s">
        <v>19</v>
      </c>
      <c r="I147" s="229"/>
      <c r="J147" s="226"/>
      <c r="K147" s="226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142</v>
      </c>
      <c r="AU147" s="234" t="s">
        <v>82</v>
      </c>
      <c r="AV147" s="13" t="s">
        <v>80</v>
      </c>
      <c r="AW147" s="13" t="s">
        <v>34</v>
      </c>
      <c r="AX147" s="13" t="s">
        <v>72</v>
      </c>
      <c r="AY147" s="234" t="s">
        <v>129</v>
      </c>
    </row>
    <row r="148" s="13" customFormat="1">
      <c r="A148" s="13"/>
      <c r="B148" s="225"/>
      <c r="C148" s="226"/>
      <c r="D148" s="218" t="s">
        <v>142</v>
      </c>
      <c r="E148" s="227" t="s">
        <v>19</v>
      </c>
      <c r="F148" s="228" t="s">
        <v>875</v>
      </c>
      <c r="G148" s="226"/>
      <c r="H148" s="227" t="s">
        <v>19</v>
      </c>
      <c r="I148" s="229"/>
      <c r="J148" s="226"/>
      <c r="K148" s="226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142</v>
      </c>
      <c r="AU148" s="234" t="s">
        <v>82</v>
      </c>
      <c r="AV148" s="13" t="s">
        <v>80</v>
      </c>
      <c r="AW148" s="13" t="s">
        <v>34</v>
      </c>
      <c r="AX148" s="13" t="s">
        <v>72</v>
      </c>
      <c r="AY148" s="234" t="s">
        <v>129</v>
      </c>
    </row>
    <row r="149" s="14" customFormat="1">
      <c r="A149" s="14"/>
      <c r="B149" s="235"/>
      <c r="C149" s="236"/>
      <c r="D149" s="218" t="s">
        <v>142</v>
      </c>
      <c r="E149" s="237" t="s">
        <v>19</v>
      </c>
      <c r="F149" s="238" t="s">
        <v>894</v>
      </c>
      <c r="G149" s="236"/>
      <c r="H149" s="239">
        <v>1110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142</v>
      </c>
      <c r="AU149" s="245" t="s">
        <v>82</v>
      </c>
      <c r="AV149" s="14" t="s">
        <v>82</v>
      </c>
      <c r="AW149" s="14" t="s">
        <v>34</v>
      </c>
      <c r="AX149" s="14" t="s">
        <v>72</v>
      </c>
      <c r="AY149" s="245" t="s">
        <v>129</v>
      </c>
    </row>
    <row r="150" s="15" customFormat="1">
      <c r="A150" s="15"/>
      <c r="B150" s="246"/>
      <c r="C150" s="247"/>
      <c r="D150" s="218" t="s">
        <v>142</v>
      </c>
      <c r="E150" s="248" t="s">
        <v>19</v>
      </c>
      <c r="F150" s="249" t="s">
        <v>153</v>
      </c>
      <c r="G150" s="247"/>
      <c r="H150" s="250">
        <v>1110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142</v>
      </c>
      <c r="AU150" s="256" t="s">
        <v>82</v>
      </c>
      <c r="AV150" s="15" t="s">
        <v>136</v>
      </c>
      <c r="AW150" s="15" t="s">
        <v>34</v>
      </c>
      <c r="AX150" s="15" t="s">
        <v>80</v>
      </c>
      <c r="AY150" s="256" t="s">
        <v>129</v>
      </c>
    </row>
    <row r="151" s="12" customFormat="1" ht="22.8" customHeight="1">
      <c r="A151" s="12"/>
      <c r="B151" s="190"/>
      <c r="C151" s="191"/>
      <c r="D151" s="192" t="s">
        <v>71</v>
      </c>
      <c r="E151" s="204" t="s">
        <v>225</v>
      </c>
      <c r="F151" s="204" t="s">
        <v>261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SUM(P152:P199)</f>
        <v>0</v>
      </c>
      <c r="Q151" s="198"/>
      <c r="R151" s="199">
        <f>SUM(R152:R199)</f>
        <v>0</v>
      </c>
      <c r="S151" s="198"/>
      <c r="T151" s="200">
        <f>SUM(T152:T199)</f>
        <v>258.34999999999997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80</v>
      </c>
      <c r="AT151" s="202" t="s">
        <v>71</v>
      </c>
      <c r="AU151" s="202" t="s">
        <v>80</v>
      </c>
      <c r="AY151" s="201" t="s">
        <v>129</v>
      </c>
      <c r="BK151" s="203">
        <f>SUM(BK152:BK199)</f>
        <v>0</v>
      </c>
    </row>
    <row r="152" s="2" customFormat="1" ht="24.15" customHeight="1">
      <c r="A152" s="40"/>
      <c r="B152" s="41"/>
      <c r="C152" s="206" t="s">
        <v>231</v>
      </c>
      <c r="D152" s="206" t="s">
        <v>131</v>
      </c>
      <c r="E152" s="207" t="s">
        <v>895</v>
      </c>
      <c r="F152" s="208" t="s">
        <v>896</v>
      </c>
      <c r="G152" s="209" t="s">
        <v>202</v>
      </c>
      <c r="H152" s="210">
        <v>1110</v>
      </c>
      <c r="I152" s="211"/>
      <c r="J152" s="210">
        <f>ROUND(I152*H152,2)</f>
        <v>0</v>
      </c>
      <c r="K152" s="208" t="s">
        <v>135</v>
      </c>
      <c r="L152" s="46"/>
      <c r="M152" s="212" t="s">
        <v>19</v>
      </c>
      <c r="N152" s="213" t="s">
        <v>43</v>
      </c>
      <c r="O152" s="86"/>
      <c r="P152" s="214">
        <f>O152*H152</f>
        <v>0</v>
      </c>
      <c r="Q152" s="214">
        <v>0</v>
      </c>
      <c r="R152" s="214">
        <f>Q152*H152</f>
        <v>0</v>
      </c>
      <c r="S152" s="214">
        <v>0.22</v>
      </c>
      <c r="T152" s="215">
        <f>S152*H152</f>
        <v>244.19999999999999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136</v>
      </c>
      <c r="AT152" s="216" t="s">
        <v>131</v>
      </c>
      <c r="AU152" s="216" t="s">
        <v>82</v>
      </c>
      <c r="AY152" s="19" t="s">
        <v>129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9" t="s">
        <v>80</v>
      </c>
      <c r="BK152" s="217">
        <f>ROUND(I152*H152,2)</f>
        <v>0</v>
      </c>
      <c r="BL152" s="19" t="s">
        <v>136</v>
      </c>
      <c r="BM152" s="216" t="s">
        <v>897</v>
      </c>
    </row>
    <row r="153" s="2" customFormat="1">
      <c r="A153" s="40"/>
      <c r="B153" s="41"/>
      <c r="C153" s="42"/>
      <c r="D153" s="218" t="s">
        <v>138</v>
      </c>
      <c r="E153" s="42"/>
      <c r="F153" s="219" t="s">
        <v>898</v>
      </c>
      <c r="G153" s="42"/>
      <c r="H153" s="42"/>
      <c r="I153" s="220"/>
      <c r="J153" s="42"/>
      <c r="K153" s="42"/>
      <c r="L153" s="46"/>
      <c r="M153" s="221"/>
      <c r="N153" s="22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138</v>
      </c>
      <c r="AU153" s="19" t="s">
        <v>82</v>
      </c>
    </row>
    <row r="154" s="2" customFormat="1">
      <c r="A154" s="40"/>
      <c r="B154" s="41"/>
      <c r="C154" s="42"/>
      <c r="D154" s="223" t="s">
        <v>140</v>
      </c>
      <c r="E154" s="42"/>
      <c r="F154" s="224" t="s">
        <v>899</v>
      </c>
      <c r="G154" s="42"/>
      <c r="H154" s="42"/>
      <c r="I154" s="220"/>
      <c r="J154" s="42"/>
      <c r="K154" s="42"/>
      <c r="L154" s="46"/>
      <c r="M154" s="221"/>
      <c r="N154" s="22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82</v>
      </c>
    </row>
    <row r="155" s="13" customFormat="1">
      <c r="A155" s="13"/>
      <c r="B155" s="225"/>
      <c r="C155" s="226"/>
      <c r="D155" s="218" t="s">
        <v>142</v>
      </c>
      <c r="E155" s="227" t="s">
        <v>19</v>
      </c>
      <c r="F155" s="228" t="s">
        <v>875</v>
      </c>
      <c r="G155" s="226"/>
      <c r="H155" s="227" t="s">
        <v>19</v>
      </c>
      <c r="I155" s="229"/>
      <c r="J155" s="226"/>
      <c r="K155" s="226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142</v>
      </c>
      <c r="AU155" s="234" t="s">
        <v>82</v>
      </c>
      <c r="AV155" s="13" t="s">
        <v>80</v>
      </c>
      <c r="AW155" s="13" t="s">
        <v>34</v>
      </c>
      <c r="AX155" s="13" t="s">
        <v>72</v>
      </c>
      <c r="AY155" s="234" t="s">
        <v>129</v>
      </c>
    </row>
    <row r="156" s="14" customFormat="1">
      <c r="A156" s="14"/>
      <c r="B156" s="235"/>
      <c r="C156" s="236"/>
      <c r="D156" s="218" t="s">
        <v>142</v>
      </c>
      <c r="E156" s="237" t="s">
        <v>19</v>
      </c>
      <c r="F156" s="238" t="s">
        <v>894</v>
      </c>
      <c r="G156" s="236"/>
      <c r="H156" s="239">
        <v>1110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142</v>
      </c>
      <c r="AU156" s="245" t="s">
        <v>82</v>
      </c>
      <c r="AV156" s="14" t="s">
        <v>82</v>
      </c>
      <c r="AW156" s="14" t="s">
        <v>34</v>
      </c>
      <c r="AX156" s="14" t="s">
        <v>72</v>
      </c>
      <c r="AY156" s="245" t="s">
        <v>129</v>
      </c>
    </row>
    <row r="157" s="15" customFormat="1">
      <c r="A157" s="15"/>
      <c r="B157" s="246"/>
      <c r="C157" s="247"/>
      <c r="D157" s="218" t="s">
        <v>142</v>
      </c>
      <c r="E157" s="248" t="s">
        <v>19</v>
      </c>
      <c r="F157" s="249" t="s">
        <v>153</v>
      </c>
      <c r="G157" s="247"/>
      <c r="H157" s="250">
        <v>1110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142</v>
      </c>
      <c r="AU157" s="256" t="s">
        <v>82</v>
      </c>
      <c r="AV157" s="15" t="s">
        <v>136</v>
      </c>
      <c r="AW157" s="15" t="s">
        <v>34</v>
      </c>
      <c r="AX157" s="15" t="s">
        <v>80</v>
      </c>
      <c r="AY157" s="256" t="s">
        <v>129</v>
      </c>
    </row>
    <row r="158" s="2" customFormat="1" ht="16.5" customHeight="1">
      <c r="A158" s="40"/>
      <c r="B158" s="41"/>
      <c r="C158" s="206" t="s">
        <v>238</v>
      </c>
      <c r="D158" s="206" t="s">
        <v>131</v>
      </c>
      <c r="E158" s="207" t="s">
        <v>286</v>
      </c>
      <c r="F158" s="208" t="s">
        <v>287</v>
      </c>
      <c r="G158" s="209" t="s">
        <v>288</v>
      </c>
      <c r="H158" s="210">
        <v>140</v>
      </c>
      <c r="I158" s="211"/>
      <c r="J158" s="210">
        <f>ROUND(I158*H158,2)</f>
        <v>0</v>
      </c>
      <c r="K158" s="208" t="s">
        <v>135</v>
      </c>
      <c r="L158" s="46"/>
      <c r="M158" s="212" t="s">
        <v>19</v>
      </c>
      <c r="N158" s="213" t="s">
        <v>43</v>
      </c>
      <c r="O158" s="86"/>
      <c r="P158" s="214">
        <f>O158*H158</f>
        <v>0</v>
      </c>
      <c r="Q158" s="214">
        <v>0</v>
      </c>
      <c r="R158" s="214">
        <f>Q158*H158</f>
        <v>0</v>
      </c>
      <c r="S158" s="214">
        <v>0.040000000000000001</v>
      </c>
      <c r="T158" s="215">
        <f>S158*H158</f>
        <v>5.6000000000000005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6" t="s">
        <v>136</v>
      </c>
      <c r="AT158" s="216" t="s">
        <v>131</v>
      </c>
      <c r="AU158" s="216" t="s">
        <v>82</v>
      </c>
      <c r="AY158" s="19" t="s">
        <v>129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9" t="s">
        <v>80</v>
      </c>
      <c r="BK158" s="217">
        <f>ROUND(I158*H158,2)</f>
        <v>0</v>
      </c>
      <c r="BL158" s="19" t="s">
        <v>136</v>
      </c>
      <c r="BM158" s="216" t="s">
        <v>900</v>
      </c>
    </row>
    <row r="159" s="2" customFormat="1">
      <c r="A159" s="40"/>
      <c r="B159" s="41"/>
      <c r="C159" s="42"/>
      <c r="D159" s="218" t="s">
        <v>138</v>
      </c>
      <c r="E159" s="42"/>
      <c r="F159" s="219" t="s">
        <v>290</v>
      </c>
      <c r="G159" s="42"/>
      <c r="H159" s="42"/>
      <c r="I159" s="220"/>
      <c r="J159" s="42"/>
      <c r="K159" s="42"/>
      <c r="L159" s="46"/>
      <c r="M159" s="221"/>
      <c r="N159" s="22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138</v>
      </c>
      <c r="AU159" s="19" t="s">
        <v>82</v>
      </c>
    </row>
    <row r="160" s="2" customFormat="1">
      <c r="A160" s="40"/>
      <c r="B160" s="41"/>
      <c r="C160" s="42"/>
      <c r="D160" s="223" t="s">
        <v>140</v>
      </c>
      <c r="E160" s="42"/>
      <c r="F160" s="224" t="s">
        <v>291</v>
      </c>
      <c r="G160" s="42"/>
      <c r="H160" s="42"/>
      <c r="I160" s="220"/>
      <c r="J160" s="42"/>
      <c r="K160" s="42"/>
      <c r="L160" s="46"/>
      <c r="M160" s="221"/>
      <c r="N160" s="22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140</v>
      </c>
      <c r="AU160" s="19" t="s">
        <v>82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875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142</v>
      </c>
      <c r="AU161" s="234" t="s">
        <v>82</v>
      </c>
      <c r="AV161" s="13" t="s">
        <v>80</v>
      </c>
      <c r="AW161" s="13" t="s">
        <v>34</v>
      </c>
      <c r="AX161" s="13" t="s">
        <v>72</v>
      </c>
      <c r="AY161" s="234" t="s">
        <v>129</v>
      </c>
    </row>
    <row r="162" s="14" customFormat="1">
      <c r="A162" s="14"/>
      <c r="B162" s="235"/>
      <c r="C162" s="236"/>
      <c r="D162" s="218" t="s">
        <v>142</v>
      </c>
      <c r="E162" s="237" t="s">
        <v>19</v>
      </c>
      <c r="F162" s="238" t="s">
        <v>901</v>
      </c>
      <c r="G162" s="236"/>
      <c r="H162" s="239">
        <v>140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142</v>
      </c>
      <c r="AU162" s="245" t="s">
        <v>82</v>
      </c>
      <c r="AV162" s="14" t="s">
        <v>82</v>
      </c>
      <c r="AW162" s="14" t="s">
        <v>34</v>
      </c>
      <c r="AX162" s="14" t="s">
        <v>72</v>
      </c>
      <c r="AY162" s="245" t="s">
        <v>129</v>
      </c>
    </row>
    <row r="163" s="15" customFormat="1">
      <c r="A163" s="15"/>
      <c r="B163" s="246"/>
      <c r="C163" s="247"/>
      <c r="D163" s="218" t="s">
        <v>142</v>
      </c>
      <c r="E163" s="248" t="s">
        <v>19</v>
      </c>
      <c r="F163" s="249" t="s">
        <v>153</v>
      </c>
      <c r="G163" s="247"/>
      <c r="H163" s="250">
        <v>140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142</v>
      </c>
      <c r="AU163" s="256" t="s">
        <v>82</v>
      </c>
      <c r="AV163" s="15" t="s">
        <v>136</v>
      </c>
      <c r="AW163" s="15" t="s">
        <v>34</v>
      </c>
      <c r="AX163" s="15" t="s">
        <v>80</v>
      </c>
      <c r="AY163" s="256" t="s">
        <v>129</v>
      </c>
    </row>
    <row r="164" s="2" customFormat="1" ht="24.15" customHeight="1">
      <c r="A164" s="40"/>
      <c r="B164" s="41"/>
      <c r="C164" s="206" t="s">
        <v>243</v>
      </c>
      <c r="D164" s="206" t="s">
        <v>131</v>
      </c>
      <c r="E164" s="207" t="s">
        <v>294</v>
      </c>
      <c r="F164" s="208" t="s">
        <v>295</v>
      </c>
      <c r="G164" s="209" t="s">
        <v>202</v>
      </c>
      <c r="H164" s="210">
        <v>1110</v>
      </c>
      <c r="I164" s="211"/>
      <c r="J164" s="210">
        <f>ROUND(I164*H164,2)</f>
        <v>0</v>
      </c>
      <c r="K164" s="208" t="s">
        <v>296</v>
      </c>
      <c r="L164" s="46"/>
      <c r="M164" s="212" t="s">
        <v>19</v>
      </c>
      <c r="N164" s="213" t="s">
        <v>43</v>
      </c>
      <c r="O164" s="86"/>
      <c r="P164" s="214">
        <f>O164*H164</f>
        <v>0</v>
      </c>
      <c r="Q164" s="214">
        <v>0</v>
      </c>
      <c r="R164" s="214">
        <f>Q164*H164</f>
        <v>0</v>
      </c>
      <c r="S164" s="214">
        <v>0.0050000000000000001</v>
      </c>
      <c r="T164" s="215">
        <f>S164*H164</f>
        <v>5.5499999999999998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6" t="s">
        <v>136</v>
      </c>
      <c r="AT164" s="216" t="s">
        <v>131</v>
      </c>
      <c r="AU164" s="216" t="s">
        <v>82</v>
      </c>
      <c r="AY164" s="19" t="s">
        <v>129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9" t="s">
        <v>80</v>
      </c>
      <c r="BK164" s="217">
        <f>ROUND(I164*H164,2)</f>
        <v>0</v>
      </c>
      <c r="BL164" s="19" t="s">
        <v>136</v>
      </c>
      <c r="BM164" s="216" t="s">
        <v>902</v>
      </c>
    </row>
    <row r="165" s="2" customFormat="1">
      <c r="A165" s="40"/>
      <c r="B165" s="41"/>
      <c r="C165" s="42"/>
      <c r="D165" s="218" t="s">
        <v>138</v>
      </c>
      <c r="E165" s="42"/>
      <c r="F165" s="219" t="s">
        <v>295</v>
      </c>
      <c r="G165" s="42"/>
      <c r="H165" s="42"/>
      <c r="I165" s="220"/>
      <c r="J165" s="42"/>
      <c r="K165" s="42"/>
      <c r="L165" s="46"/>
      <c r="M165" s="221"/>
      <c r="N165" s="22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138</v>
      </c>
      <c r="AU165" s="19" t="s">
        <v>82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875</v>
      </c>
      <c r="G166" s="226"/>
      <c r="H166" s="227" t="s">
        <v>19</v>
      </c>
      <c r="I166" s="229"/>
      <c r="J166" s="226"/>
      <c r="K166" s="226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142</v>
      </c>
      <c r="AU166" s="234" t="s">
        <v>82</v>
      </c>
      <c r="AV166" s="13" t="s">
        <v>80</v>
      </c>
      <c r="AW166" s="13" t="s">
        <v>34</v>
      </c>
      <c r="AX166" s="13" t="s">
        <v>72</v>
      </c>
      <c r="AY166" s="234" t="s">
        <v>129</v>
      </c>
    </row>
    <row r="167" s="14" customFormat="1">
      <c r="A167" s="14"/>
      <c r="B167" s="235"/>
      <c r="C167" s="236"/>
      <c r="D167" s="218" t="s">
        <v>142</v>
      </c>
      <c r="E167" s="237" t="s">
        <v>19</v>
      </c>
      <c r="F167" s="238" t="s">
        <v>894</v>
      </c>
      <c r="G167" s="236"/>
      <c r="H167" s="239">
        <v>1110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142</v>
      </c>
      <c r="AU167" s="245" t="s">
        <v>82</v>
      </c>
      <c r="AV167" s="14" t="s">
        <v>82</v>
      </c>
      <c r="AW167" s="14" t="s">
        <v>34</v>
      </c>
      <c r="AX167" s="14" t="s">
        <v>72</v>
      </c>
      <c r="AY167" s="245" t="s">
        <v>129</v>
      </c>
    </row>
    <row r="168" s="15" customFormat="1">
      <c r="A168" s="15"/>
      <c r="B168" s="246"/>
      <c r="C168" s="247"/>
      <c r="D168" s="218" t="s">
        <v>142</v>
      </c>
      <c r="E168" s="248" t="s">
        <v>19</v>
      </c>
      <c r="F168" s="249" t="s">
        <v>153</v>
      </c>
      <c r="G168" s="247"/>
      <c r="H168" s="250">
        <v>1110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6" t="s">
        <v>142</v>
      </c>
      <c r="AU168" s="256" t="s">
        <v>82</v>
      </c>
      <c r="AV168" s="15" t="s">
        <v>136</v>
      </c>
      <c r="AW168" s="15" t="s">
        <v>34</v>
      </c>
      <c r="AX168" s="15" t="s">
        <v>80</v>
      </c>
      <c r="AY168" s="256" t="s">
        <v>129</v>
      </c>
    </row>
    <row r="169" s="2" customFormat="1" ht="16.5" customHeight="1">
      <c r="A169" s="40"/>
      <c r="B169" s="41"/>
      <c r="C169" s="206" t="s">
        <v>8</v>
      </c>
      <c r="D169" s="206" t="s">
        <v>131</v>
      </c>
      <c r="E169" s="207" t="s">
        <v>306</v>
      </c>
      <c r="F169" s="208" t="s">
        <v>307</v>
      </c>
      <c r="G169" s="209" t="s">
        <v>134</v>
      </c>
      <c r="H169" s="210">
        <v>1.5</v>
      </c>
      <c r="I169" s="211"/>
      <c r="J169" s="210">
        <f>ROUND(I169*H169,2)</f>
        <v>0</v>
      </c>
      <c r="K169" s="208" t="s">
        <v>296</v>
      </c>
      <c r="L169" s="46"/>
      <c r="M169" s="212" t="s">
        <v>19</v>
      </c>
      <c r="N169" s="213" t="s">
        <v>43</v>
      </c>
      <c r="O169" s="86"/>
      <c r="P169" s="214">
        <f>O169*H169</f>
        <v>0</v>
      </c>
      <c r="Q169" s="214">
        <v>0</v>
      </c>
      <c r="R169" s="214">
        <f>Q169*H169</f>
        <v>0</v>
      </c>
      <c r="S169" s="214">
        <v>2</v>
      </c>
      <c r="T169" s="215">
        <f>S169*H169</f>
        <v>3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6" t="s">
        <v>136</v>
      </c>
      <c r="AT169" s="216" t="s">
        <v>131</v>
      </c>
      <c r="AU169" s="216" t="s">
        <v>82</v>
      </c>
      <c r="AY169" s="19" t="s">
        <v>129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9" t="s">
        <v>80</v>
      </c>
      <c r="BK169" s="217">
        <f>ROUND(I169*H169,2)</f>
        <v>0</v>
      </c>
      <c r="BL169" s="19" t="s">
        <v>136</v>
      </c>
      <c r="BM169" s="216" t="s">
        <v>903</v>
      </c>
    </row>
    <row r="170" s="2" customFormat="1">
      <c r="A170" s="40"/>
      <c r="B170" s="41"/>
      <c r="C170" s="42"/>
      <c r="D170" s="218" t="s">
        <v>138</v>
      </c>
      <c r="E170" s="42"/>
      <c r="F170" s="219" t="s">
        <v>309</v>
      </c>
      <c r="G170" s="42"/>
      <c r="H170" s="42"/>
      <c r="I170" s="220"/>
      <c r="J170" s="42"/>
      <c r="K170" s="42"/>
      <c r="L170" s="46"/>
      <c r="M170" s="221"/>
      <c r="N170" s="22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138</v>
      </c>
      <c r="AU170" s="19" t="s">
        <v>82</v>
      </c>
    </row>
    <row r="171" s="13" customFormat="1">
      <c r="A171" s="13"/>
      <c r="B171" s="225"/>
      <c r="C171" s="226"/>
      <c r="D171" s="218" t="s">
        <v>142</v>
      </c>
      <c r="E171" s="227" t="s">
        <v>19</v>
      </c>
      <c r="F171" s="228" t="s">
        <v>904</v>
      </c>
      <c r="G171" s="226"/>
      <c r="H171" s="227" t="s">
        <v>19</v>
      </c>
      <c r="I171" s="229"/>
      <c r="J171" s="226"/>
      <c r="K171" s="226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142</v>
      </c>
      <c r="AU171" s="234" t="s">
        <v>82</v>
      </c>
      <c r="AV171" s="13" t="s">
        <v>80</v>
      </c>
      <c r="AW171" s="13" t="s">
        <v>34</v>
      </c>
      <c r="AX171" s="13" t="s">
        <v>72</v>
      </c>
      <c r="AY171" s="234" t="s">
        <v>129</v>
      </c>
    </row>
    <row r="172" s="14" customFormat="1">
      <c r="A172" s="14"/>
      <c r="B172" s="235"/>
      <c r="C172" s="236"/>
      <c r="D172" s="218" t="s">
        <v>142</v>
      </c>
      <c r="E172" s="237" t="s">
        <v>19</v>
      </c>
      <c r="F172" s="238" t="s">
        <v>905</v>
      </c>
      <c r="G172" s="236"/>
      <c r="H172" s="239">
        <v>1.5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142</v>
      </c>
      <c r="AU172" s="245" t="s">
        <v>82</v>
      </c>
      <c r="AV172" s="14" t="s">
        <v>82</v>
      </c>
      <c r="AW172" s="14" t="s">
        <v>34</v>
      </c>
      <c r="AX172" s="14" t="s">
        <v>72</v>
      </c>
      <c r="AY172" s="245" t="s">
        <v>129</v>
      </c>
    </row>
    <row r="173" s="15" customFormat="1">
      <c r="A173" s="15"/>
      <c r="B173" s="246"/>
      <c r="C173" s="247"/>
      <c r="D173" s="218" t="s">
        <v>142</v>
      </c>
      <c r="E173" s="248" t="s">
        <v>19</v>
      </c>
      <c r="F173" s="249" t="s">
        <v>153</v>
      </c>
      <c r="G173" s="247"/>
      <c r="H173" s="250">
        <v>1.5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142</v>
      </c>
      <c r="AU173" s="256" t="s">
        <v>82</v>
      </c>
      <c r="AV173" s="15" t="s">
        <v>136</v>
      </c>
      <c r="AW173" s="15" t="s">
        <v>34</v>
      </c>
      <c r="AX173" s="15" t="s">
        <v>80</v>
      </c>
      <c r="AY173" s="256" t="s">
        <v>129</v>
      </c>
    </row>
    <row r="174" s="2" customFormat="1" ht="21.75" customHeight="1">
      <c r="A174" s="40"/>
      <c r="B174" s="41"/>
      <c r="C174" s="206" t="s">
        <v>262</v>
      </c>
      <c r="D174" s="206" t="s">
        <v>131</v>
      </c>
      <c r="E174" s="207" t="s">
        <v>326</v>
      </c>
      <c r="F174" s="208" t="s">
        <v>327</v>
      </c>
      <c r="G174" s="209" t="s">
        <v>188</v>
      </c>
      <c r="H174" s="210">
        <v>249.80000000000001</v>
      </c>
      <c r="I174" s="211"/>
      <c r="J174" s="210">
        <f>ROUND(I174*H174,2)</f>
        <v>0</v>
      </c>
      <c r="K174" s="208" t="s">
        <v>296</v>
      </c>
      <c r="L174" s="46"/>
      <c r="M174" s="212" t="s">
        <v>19</v>
      </c>
      <c r="N174" s="213" t="s">
        <v>43</v>
      </c>
      <c r="O174" s="86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6" t="s">
        <v>136</v>
      </c>
      <c r="AT174" s="216" t="s">
        <v>131</v>
      </c>
      <c r="AU174" s="216" t="s">
        <v>82</v>
      </c>
      <c r="AY174" s="19" t="s">
        <v>129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9" t="s">
        <v>80</v>
      </c>
      <c r="BK174" s="217">
        <f>ROUND(I174*H174,2)</f>
        <v>0</v>
      </c>
      <c r="BL174" s="19" t="s">
        <v>136</v>
      </c>
      <c r="BM174" s="216" t="s">
        <v>906</v>
      </c>
    </row>
    <row r="175" s="2" customFormat="1">
      <c r="A175" s="40"/>
      <c r="B175" s="41"/>
      <c r="C175" s="42"/>
      <c r="D175" s="218" t="s">
        <v>138</v>
      </c>
      <c r="E175" s="42"/>
      <c r="F175" s="219" t="s">
        <v>329</v>
      </c>
      <c r="G175" s="42"/>
      <c r="H175" s="42"/>
      <c r="I175" s="220"/>
      <c r="J175" s="42"/>
      <c r="K175" s="42"/>
      <c r="L175" s="46"/>
      <c r="M175" s="221"/>
      <c r="N175" s="22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138</v>
      </c>
      <c r="AU175" s="19" t="s">
        <v>82</v>
      </c>
    </row>
    <row r="176" s="2" customFormat="1" ht="24.15" customHeight="1">
      <c r="A176" s="40"/>
      <c r="B176" s="41"/>
      <c r="C176" s="206" t="s">
        <v>269</v>
      </c>
      <c r="D176" s="206" t="s">
        <v>131</v>
      </c>
      <c r="E176" s="207" t="s">
        <v>332</v>
      </c>
      <c r="F176" s="208" t="s">
        <v>333</v>
      </c>
      <c r="G176" s="209" t="s">
        <v>188</v>
      </c>
      <c r="H176" s="210">
        <v>1249</v>
      </c>
      <c r="I176" s="211"/>
      <c r="J176" s="210">
        <f>ROUND(I176*H176,2)</f>
        <v>0</v>
      </c>
      <c r="K176" s="208" t="s">
        <v>296</v>
      </c>
      <c r="L176" s="46"/>
      <c r="M176" s="212" t="s">
        <v>19</v>
      </c>
      <c r="N176" s="213" t="s">
        <v>43</v>
      </c>
      <c r="O176" s="86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6" t="s">
        <v>136</v>
      </c>
      <c r="AT176" s="216" t="s">
        <v>131</v>
      </c>
      <c r="AU176" s="216" t="s">
        <v>82</v>
      </c>
      <c r="AY176" s="19" t="s">
        <v>129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9" t="s">
        <v>80</v>
      </c>
      <c r="BK176" s="217">
        <f>ROUND(I176*H176,2)</f>
        <v>0</v>
      </c>
      <c r="BL176" s="19" t="s">
        <v>136</v>
      </c>
      <c r="BM176" s="216" t="s">
        <v>907</v>
      </c>
    </row>
    <row r="177" s="2" customFormat="1">
      <c r="A177" s="40"/>
      <c r="B177" s="41"/>
      <c r="C177" s="42"/>
      <c r="D177" s="218" t="s">
        <v>138</v>
      </c>
      <c r="E177" s="42"/>
      <c r="F177" s="219" t="s">
        <v>335</v>
      </c>
      <c r="G177" s="42"/>
      <c r="H177" s="42"/>
      <c r="I177" s="220"/>
      <c r="J177" s="42"/>
      <c r="K177" s="42"/>
      <c r="L177" s="46"/>
      <c r="M177" s="221"/>
      <c r="N177" s="22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138</v>
      </c>
      <c r="AU177" s="19" t="s">
        <v>82</v>
      </c>
    </row>
    <row r="178" s="14" customFormat="1">
      <c r="A178" s="14"/>
      <c r="B178" s="235"/>
      <c r="C178" s="236"/>
      <c r="D178" s="218" t="s">
        <v>142</v>
      </c>
      <c r="E178" s="237" t="s">
        <v>19</v>
      </c>
      <c r="F178" s="238" t="s">
        <v>908</v>
      </c>
      <c r="G178" s="236"/>
      <c r="H178" s="239">
        <v>1249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142</v>
      </c>
      <c r="AU178" s="245" t="s">
        <v>82</v>
      </c>
      <c r="AV178" s="14" t="s">
        <v>82</v>
      </c>
      <c r="AW178" s="14" t="s">
        <v>34</v>
      </c>
      <c r="AX178" s="14" t="s">
        <v>72</v>
      </c>
      <c r="AY178" s="245" t="s">
        <v>129</v>
      </c>
    </row>
    <row r="179" s="15" customFormat="1">
      <c r="A179" s="15"/>
      <c r="B179" s="246"/>
      <c r="C179" s="247"/>
      <c r="D179" s="218" t="s">
        <v>142</v>
      </c>
      <c r="E179" s="248" t="s">
        <v>19</v>
      </c>
      <c r="F179" s="249" t="s">
        <v>153</v>
      </c>
      <c r="G179" s="247"/>
      <c r="H179" s="250">
        <v>1249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142</v>
      </c>
      <c r="AU179" s="256" t="s">
        <v>82</v>
      </c>
      <c r="AV179" s="15" t="s">
        <v>136</v>
      </c>
      <c r="AW179" s="15" t="s">
        <v>34</v>
      </c>
      <c r="AX179" s="15" t="s">
        <v>80</v>
      </c>
      <c r="AY179" s="256" t="s">
        <v>129</v>
      </c>
    </row>
    <row r="180" s="2" customFormat="1" ht="21.75" customHeight="1">
      <c r="A180" s="40"/>
      <c r="B180" s="41"/>
      <c r="C180" s="206" t="s">
        <v>277</v>
      </c>
      <c r="D180" s="206" t="s">
        <v>131</v>
      </c>
      <c r="E180" s="207" t="s">
        <v>339</v>
      </c>
      <c r="F180" s="208" t="s">
        <v>340</v>
      </c>
      <c r="G180" s="209" t="s">
        <v>188</v>
      </c>
      <c r="H180" s="210">
        <v>8.5500000000000007</v>
      </c>
      <c r="I180" s="211"/>
      <c r="J180" s="210">
        <f>ROUND(I180*H180,2)</f>
        <v>0</v>
      </c>
      <c r="K180" s="208" t="s">
        <v>296</v>
      </c>
      <c r="L180" s="46"/>
      <c r="M180" s="212" t="s">
        <v>19</v>
      </c>
      <c r="N180" s="213" t="s">
        <v>43</v>
      </c>
      <c r="O180" s="86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6" t="s">
        <v>136</v>
      </c>
      <c r="AT180" s="216" t="s">
        <v>131</v>
      </c>
      <c r="AU180" s="216" t="s">
        <v>82</v>
      </c>
      <c r="AY180" s="19" t="s">
        <v>129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9" t="s">
        <v>80</v>
      </c>
      <c r="BK180" s="217">
        <f>ROUND(I180*H180,2)</f>
        <v>0</v>
      </c>
      <c r="BL180" s="19" t="s">
        <v>136</v>
      </c>
      <c r="BM180" s="216" t="s">
        <v>909</v>
      </c>
    </row>
    <row r="181" s="2" customFormat="1">
      <c r="A181" s="40"/>
      <c r="B181" s="41"/>
      <c r="C181" s="42"/>
      <c r="D181" s="218" t="s">
        <v>138</v>
      </c>
      <c r="E181" s="42"/>
      <c r="F181" s="219" t="s">
        <v>342</v>
      </c>
      <c r="G181" s="42"/>
      <c r="H181" s="42"/>
      <c r="I181" s="220"/>
      <c r="J181" s="42"/>
      <c r="K181" s="42"/>
      <c r="L181" s="46"/>
      <c r="M181" s="221"/>
      <c r="N181" s="22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138</v>
      </c>
      <c r="AU181" s="19" t="s">
        <v>82</v>
      </c>
    </row>
    <row r="182" s="2" customFormat="1" ht="24.15" customHeight="1">
      <c r="A182" s="40"/>
      <c r="B182" s="41"/>
      <c r="C182" s="206" t="s">
        <v>285</v>
      </c>
      <c r="D182" s="206" t="s">
        <v>131</v>
      </c>
      <c r="E182" s="207" t="s">
        <v>345</v>
      </c>
      <c r="F182" s="208" t="s">
        <v>346</v>
      </c>
      <c r="G182" s="209" t="s">
        <v>188</v>
      </c>
      <c r="H182" s="210">
        <v>42.75</v>
      </c>
      <c r="I182" s="211"/>
      <c r="J182" s="210">
        <f>ROUND(I182*H182,2)</f>
        <v>0</v>
      </c>
      <c r="K182" s="208" t="s">
        <v>296</v>
      </c>
      <c r="L182" s="46"/>
      <c r="M182" s="212" t="s">
        <v>19</v>
      </c>
      <c r="N182" s="213" t="s">
        <v>43</v>
      </c>
      <c r="O182" s="86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6" t="s">
        <v>136</v>
      </c>
      <c r="AT182" s="216" t="s">
        <v>131</v>
      </c>
      <c r="AU182" s="216" t="s">
        <v>82</v>
      </c>
      <c r="AY182" s="19" t="s">
        <v>129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9" t="s">
        <v>80</v>
      </c>
      <c r="BK182" s="217">
        <f>ROUND(I182*H182,2)</f>
        <v>0</v>
      </c>
      <c r="BL182" s="19" t="s">
        <v>136</v>
      </c>
      <c r="BM182" s="216" t="s">
        <v>910</v>
      </c>
    </row>
    <row r="183" s="2" customFormat="1">
      <c r="A183" s="40"/>
      <c r="B183" s="41"/>
      <c r="C183" s="42"/>
      <c r="D183" s="218" t="s">
        <v>138</v>
      </c>
      <c r="E183" s="42"/>
      <c r="F183" s="219" t="s">
        <v>335</v>
      </c>
      <c r="G183" s="42"/>
      <c r="H183" s="42"/>
      <c r="I183" s="220"/>
      <c r="J183" s="42"/>
      <c r="K183" s="42"/>
      <c r="L183" s="46"/>
      <c r="M183" s="221"/>
      <c r="N183" s="22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138</v>
      </c>
      <c r="AU183" s="19" t="s">
        <v>82</v>
      </c>
    </row>
    <row r="184" s="14" customFormat="1">
      <c r="A184" s="14"/>
      <c r="B184" s="235"/>
      <c r="C184" s="236"/>
      <c r="D184" s="218" t="s">
        <v>142</v>
      </c>
      <c r="E184" s="237" t="s">
        <v>19</v>
      </c>
      <c r="F184" s="238" t="s">
        <v>911</v>
      </c>
      <c r="G184" s="236"/>
      <c r="H184" s="239">
        <v>42.75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142</v>
      </c>
      <c r="AU184" s="245" t="s">
        <v>82</v>
      </c>
      <c r="AV184" s="14" t="s">
        <v>82</v>
      </c>
      <c r="AW184" s="14" t="s">
        <v>34</v>
      </c>
      <c r="AX184" s="14" t="s">
        <v>72</v>
      </c>
      <c r="AY184" s="245" t="s">
        <v>129</v>
      </c>
    </row>
    <row r="185" s="15" customFormat="1">
      <c r="A185" s="15"/>
      <c r="B185" s="246"/>
      <c r="C185" s="247"/>
      <c r="D185" s="218" t="s">
        <v>142</v>
      </c>
      <c r="E185" s="248" t="s">
        <v>19</v>
      </c>
      <c r="F185" s="249" t="s">
        <v>153</v>
      </c>
      <c r="G185" s="247"/>
      <c r="H185" s="250">
        <v>42.75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142</v>
      </c>
      <c r="AU185" s="256" t="s">
        <v>82</v>
      </c>
      <c r="AV185" s="15" t="s">
        <v>136</v>
      </c>
      <c r="AW185" s="15" t="s">
        <v>34</v>
      </c>
      <c r="AX185" s="15" t="s">
        <v>80</v>
      </c>
      <c r="AY185" s="256" t="s">
        <v>129</v>
      </c>
    </row>
    <row r="186" s="2" customFormat="1" ht="24.15" customHeight="1">
      <c r="A186" s="40"/>
      <c r="B186" s="41"/>
      <c r="C186" s="206" t="s">
        <v>293</v>
      </c>
      <c r="D186" s="206" t="s">
        <v>131</v>
      </c>
      <c r="E186" s="207" t="s">
        <v>351</v>
      </c>
      <c r="F186" s="208" t="s">
        <v>352</v>
      </c>
      <c r="G186" s="209" t="s">
        <v>188</v>
      </c>
      <c r="H186" s="210">
        <v>258.35000000000002</v>
      </c>
      <c r="I186" s="211"/>
      <c r="J186" s="210">
        <f>ROUND(I186*H186,2)</f>
        <v>0</v>
      </c>
      <c r="K186" s="208" t="s">
        <v>296</v>
      </c>
      <c r="L186" s="46"/>
      <c r="M186" s="212" t="s">
        <v>19</v>
      </c>
      <c r="N186" s="213" t="s">
        <v>43</v>
      </c>
      <c r="O186" s="86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6" t="s">
        <v>136</v>
      </c>
      <c r="AT186" s="216" t="s">
        <v>131</v>
      </c>
      <c r="AU186" s="216" t="s">
        <v>82</v>
      </c>
      <c r="AY186" s="19" t="s">
        <v>129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9" t="s">
        <v>80</v>
      </c>
      <c r="BK186" s="217">
        <f>ROUND(I186*H186,2)</f>
        <v>0</v>
      </c>
      <c r="BL186" s="19" t="s">
        <v>136</v>
      </c>
      <c r="BM186" s="216" t="s">
        <v>912</v>
      </c>
    </row>
    <row r="187" s="2" customFormat="1">
      <c r="A187" s="40"/>
      <c r="B187" s="41"/>
      <c r="C187" s="42"/>
      <c r="D187" s="218" t="s">
        <v>138</v>
      </c>
      <c r="E187" s="42"/>
      <c r="F187" s="219" t="s">
        <v>354</v>
      </c>
      <c r="G187" s="42"/>
      <c r="H187" s="42"/>
      <c r="I187" s="220"/>
      <c r="J187" s="42"/>
      <c r="K187" s="42"/>
      <c r="L187" s="46"/>
      <c r="M187" s="221"/>
      <c r="N187" s="22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138</v>
      </c>
      <c r="AU187" s="19" t="s">
        <v>82</v>
      </c>
    </row>
    <row r="188" s="2" customFormat="1" ht="37.8" customHeight="1">
      <c r="A188" s="40"/>
      <c r="B188" s="41"/>
      <c r="C188" s="206" t="s">
        <v>7</v>
      </c>
      <c r="D188" s="206" t="s">
        <v>131</v>
      </c>
      <c r="E188" s="207" t="s">
        <v>357</v>
      </c>
      <c r="F188" s="208" t="s">
        <v>358</v>
      </c>
      <c r="G188" s="209" t="s">
        <v>188</v>
      </c>
      <c r="H188" s="210">
        <v>8.5999999999999996</v>
      </c>
      <c r="I188" s="211"/>
      <c r="J188" s="210">
        <f>ROUND(I188*H188,2)</f>
        <v>0</v>
      </c>
      <c r="K188" s="208" t="s">
        <v>135</v>
      </c>
      <c r="L188" s="46"/>
      <c r="M188" s="212" t="s">
        <v>19</v>
      </c>
      <c r="N188" s="213" t="s">
        <v>43</v>
      </c>
      <c r="O188" s="86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6" t="s">
        <v>136</v>
      </c>
      <c r="AT188" s="216" t="s">
        <v>131</v>
      </c>
      <c r="AU188" s="216" t="s">
        <v>82</v>
      </c>
      <c r="AY188" s="19" t="s">
        <v>129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9" t="s">
        <v>80</v>
      </c>
      <c r="BK188" s="217">
        <f>ROUND(I188*H188,2)</f>
        <v>0</v>
      </c>
      <c r="BL188" s="19" t="s">
        <v>136</v>
      </c>
      <c r="BM188" s="216" t="s">
        <v>913</v>
      </c>
    </row>
    <row r="189" s="2" customFormat="1">
      <c r="A189" s="40"/>
      <c r="B189" s="41"/>
      <c r="C189" s="42"/>
      <c r="D189" s="218" t="s">
        <v>138</v>
      </c>
      <c r="E189" s="42"/>
      <c r="F189" s="219" t="s">
        <v>360</v>
      </c>
      <c r="G189" s="42"/>
      <c r="H189" s="42"/>
      <c r="I189" s="220"/>
      <c r="J189" s="42"/>
      <c r="K189" s="42"/>
      <c r="L189" s="46"/>
      <c r="M189" s="221"/>
      <c r="N189" s="22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138</v>
      </c>
      <c r="AU189" s="19" t="s">
        <v>82</v>
      </c>
    </row>
    <row r="190" s="2" customFormat="1">
      <c r="A190" s="40"/>
      <c r="B190" s="41"/>
      <c r="C190" s="42"/>
      <c r="D190" s="223" t="s">
        <v>140</v>
      </c>
      <c r="E190" s="42"/>
      <c r="F190" s="224" t="s">
        <v>361</v>
      </c>
      <c r="G190" s="42"/>
      <c r="H190" s="42"/>
      <c r="I190" s="220"/>
      <c r="J190" s="42"/>
      <c r="K190" s="42"/>
      <c r="L190" s="46"/>
      <c r="M190" s="221"/>
      <c r="N190" s="22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140</v>
      </c>
      <c r="AU190" s="19" t="s">
        <v>82</v>
      </c>
    </row>
    <row r="191" s="2" customFormat="1" ht="37.8" customHeight="1">
      <c r="A191" s="40"/>
      <c r="B191" s="41"/>
      <c r="C191" s="206" t="s">
        <v>305</v>
      </c>
      <c r="D191" s="206" t="s">
        <v>131</v>
      </c>
      <c r="E191" s="207" t="s">
        <v>363</v>
      </c>
      <c r="F191" s="208" t="s">
        <v>364</v>
      </c>
      <c r="G191" s="209" t="s">
        <v>188</v>
      </c>
      <c r="H191" s="210">
        <v>0</v>
      </c>
      <c r="I191" s="211"/>
      <c r="J191" s="210">
        <f>ROUND(I191*H191,2)</f>
        <v>0</v>
      </c>
      <c r="K191" s="208" t="s">
        <v>135</v>
      </c>
      <c r="L191" s="46"/>
      <c r="M191" s="212" t="s">
        <v>19</v>
      </c>
      <c r="N191" s="213" t="s">
        <v>43</v>
      </c>
      <c r="O191" s="86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6" t="s">
        <v>136</v>
      </c>
      <c r="AT191" s="216" t="s">
        <v>131</v>
      </c>
      <c r="AU191" s="216" t="s">
        <v>82</v>
      </c>
      <c r="AY191" s="19" t="s">
        <v>129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9" t="s">
        <v>80</v>
      </c>
      <c r="BK191" s="217">
        <f>ROUND(I191*H191,2)</f>
        <v>0</v>
      </c>
      <c r="BL191" s="19" t="s">
        <v>136</v>
      </c>
      <c r="BM191" s="216" t="s">
        <v>914</v>
      </c>
    </row>
    <row r="192" s="2" customFormat="1">
      <c r="A192" s="40"/>
      <c r="B192" s="41"/>
      <c r="C192" s="42"/>
      <c r="D192" s="218" t="s">
        <v>138</v>
      </c>
      <c r="E192" s="42"/>
      <c r="F192" s="219" t="s">
        <v>366</v>
      </c>
      <c r="G192" s="42"/>
      <c r="H192" s="42"/>
      <c r="I192" s="220"/>
      <c r="J192" s="42"/>
      <c r="K192" s="42"/>
      <c r="L192" s="46"/>
      <c r="M192" s="221"/>
      <c r="N192" s="22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138</v>
      </c>
      <c r="AU192" s="19" t="s">
        <v>82</v>
      </c>
    </row>
    <row r="193" s="2" customFormat="1">
      <c r="A193" s="40"/>
      <c r="B193" s="41"/>
      <c r="C193" s="42"/>
      <c r="D193" s="223" t="s">
        <v>140</v>
      </c>
      <c r="E193" s="42"/>
      <c r="F193" s="224" t="s">
        <v>367</v>
      </c>
      <c r="G193" s="42"/>
      <c r="H193" s="42"/>
      <c r="I193" s="220"/>
      <c r="J193" s="42"/>
      <c r="K193" s="42"/>
      <c r="L193" s="46"/>
      <c r="M193" s="221"/>
      <c r="N193" s="22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140</v>
      </c>
      <c r="AU193" s="19" t="s">
        <v>82</v>
      </c>
    </row>
    <row r="194" s="2" customFormat="1" ht="44.25" customHeight="1">
      <c r="A194" s="40"/>
      <c r="B194" s="41"/>
      <c r="C194" s="206" t="s">
        <v>313</v>
      </c>
      <c r="D194" s="206" t="s">
        <v>131</v>
      </c>
      <c r="E194" s="207" t="s">
        <v>369</v>
      </c>
      <c r="F194" s="208" t="s">
        <v>370</v>
      </c>
      <c r="G194" s="209" t="s">
        <v>188</v>
      </c>
      <c r="H194" s="210">
        <v>244.19999999999999</v>
      </c>
      <c r="I194" s="211"/>
      <c r="J194" s="210">
        <f>ROUND(I194*H194,2)</f>
        <v>0</v>
      </c>
      <c r="K194" s="208" t="s">
        <v>135</v>
      </c>
      <c r="L194" s="46"/>
      <c r="M194" s="212" t="s">
        <v>19</v>
      </c>
      <c r="N194" s="213" t="s">
        <v>43</v>
      </c>
      <c r="O194" s="86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6" t="s">
        <v>136</v>
      </c>
      <c r="AT194" s="216" t="s">
        <v>131</v>
      </c>
      <c r="AU194" s="216" t="s">
        <v>82</v>
      </c>
      <c r="AY194" s="19" t="s">
        <v>129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9" t="s">
        <v>80</v>
      </c>
      <c r="BK194" s="217">
        <f>ROUND(I194*H194,2)</f>
        <v>0</v>
      </c>
      <c r="BL194" s="19" t="s">
        <v>136</v>
      </c>
      <c r="BM194" s="216" t="s">
        <v>915</v>
      </c>
    </row>
    <row r="195" s="2" customFormat="1">
      <c r="A195" s="40"/>
      <c r="B195" s="41"/>
      <c r="C195" s="42"/>
      <c r="D195" s="218" t="s">
        <v>138</v>
      </c>
      <c r="E195" s="42"/>
      <c r="F195" s="219" t="s">
        <v>370</v>
      </c>
      <c r="G195" s="42"/>
      <c r="H195" s="42"/>
      <c r="I195" s="220"/>
      <c r="J195" s="42"/>
      <c r="K195" s="42"/>
      <c r="L195" s="46"/>
      <c r="M195" s="221"/>
      <c r="N195" s="22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138</v>
      </c>
      <c r="AU195" s="19" t="s">
        <v>82</v>
      </c>
    </row>
    <row r="196" s="2" customFormat="1">
      <c r="A196" s="40"/>
      <c r="B196" s="41"/>
      <c r="C196" s="42"/>
      <c r="D196" s="223" t="s">
        <v>140</v>
      </c>
      <c r="E196" s="42"/>
      <c r="F196" s="224" t="s">
        <v>372</v>
      </c>
      <c r="G196" s="42"/>
      <c r="H196" s="42"/>
      <c r="I196" s="220"/>
      <c r="J196" s="42"/>
      <c r="K196" s="42"/>
      <c r="L196" s="46"/>
      <c r="M196" s="221"/>
      <c r="N196" s="22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140</v>
      </c>
      <c r="AU196" s="19" t="s">
        <v>82</v>
      </c>
    </row>
    <row r="197" s="2" customFormat="1" ht="44.25" customHeight="1">
      <c r="A197" s="40"/>
      <c r="B197" s="41"/>
      <c r="C197" s="206" t="s">
        <v>320</v>
      </c>
      <c r="D197" s="206" t="s">
        <v>131</v>
      </c>
      <c r="E197" s="207" t="s">
        <v>374</v>
      </c>
      <c r="F197" s="208" t="s">
        <v>375</v>
      </c>
      <c r="G197" s="209" t="s">
        <v>188</v>
      </c>
      <c r="H197" s="210">
        <v>5.5499999999999998</v>
      </c>
      <c r="I197" s="211"/>
      <c r="J197" s="210">
        <f>ROUND(I197*H197,2)</f>
        <v>0</v>
      </c>
      <c r="K197" s="208" t="s">
        <v>135</v>
      </c>
      <c r="L197" s="46"/>
      <c r="M197" s="212" t="s">
        <v>19</v>
      </c>
      <c r="N197" s="213" t="s">
        <v>43</v>
      </c>
      <c r="O197" s="86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6" t="s">
        <v>136</v>
      </c>
      <c r="AT197" s="216" t="s">
        <v>131</v>
      </c>
      <c r="AU197" s="216" t="s">
        <v>82</v>
      </c>
      <c r="AY197" s="19" t="s">
        <v>129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9" t="s">
        <v>80</v>
      </c>
      <c r="BK197" s="217">
        <f>ROUND(I197*H197,2)</f>
        <v>0</v>
      </c>
      <c r="BL197" s="19" t="s">
        <v>136</v>
      </c>
      <c r="BM197" s="216" t="s">
        <v>916</v>
      </c>
    </row>
    <row r="198" s="2" customFormat="1">
      <c r="A198" s="40"/>
      <c r="B198" s="41"/>
      <c r="C198" s="42"/>
      <c r="D198" s="218" t="s">
        <v>138</v>
      </c>
      <c r="E198" s="42"/>
      <c r="F198" s="219" t="s">
        <v>377</v>
      </c>
      <c r="G198" s="42"/>
      <c r="H198" s="42"/>
      <c r="I198" s="220"/>
      <c r="J198" s="42"/>
      <c r="K198" s="42"/>
      <c r="L198" s="46"/>
      <c r="M198" s="221"/>
      <c r="N198" s="22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138</v>
      </c>
      <c r="AU198" s="19" t="s">
        <v>82</v>
      </c>
    </row>
    <row r="199" s="2" customFormat="1">
      <c r="A199" s="40"/>
      <c r="B199" s="41"/>
      <c r="C199" s="42"/>
      <c r="D199" s="223" t="s">
        <v>140</v>
      </c>
      <c r="E199" s="42"/>
      <c r="F199" s="224" t="s">
        <v>378</v>
      </c>
      <c r="G199" s="42"/>
      <c r="H199" s="42"/>
      <c r="I199" s="220"/>
      <c r="J199" s="42"/>
      <c r="K199" s="42"/>
      <c r="L199" s="46"/>
      <c r="M199" s="221"/>
      <c r="N199" s="22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140</v>
      </c>
      <c r="AU199" s="19" t="s">
        <v>82</v>
      </c>
    </row>
    <row r="200" s="12" customFormat="1" ht="22.8" customHeight="1">
      <c r="A200" s="12"/>
      <c r="B200" s="190"/>
      <c r="C200" s="191"/>
      <c r="D200" s="192" t="s">
        <v>71</v>
      </c>
      <c r="E200" s="204" t="s">
        <v>82</v>
      </c>
      <c r="F200" s="204" t="s">
        <v>379</v>
      </c>
      <c r="G200" s="191"/>
      <c r="H200" s="191"/>
      <c r="I200" s="194"/>
      <c r="J200" s="205">
        <f>BK200</f>
        <v>0</v>
      </c>
      <c r="K200" s="191"/>
      <c r="L200" s="196"/>
      <c r="M200" s="197"/>
      <c r="N200" s="198"/>
      <c r="O200" s="198"/>
      <c r="P200" s="199">
        <f>SUM(P201:P218)</f>
        <v>0</v>
      </c>
      <c r="Q200" s="198"/>
      <c r="R200" s="199">
        <f>SUM(R201:R218)</f>
        <v>3.9595692999999996</v>
      </c>
      <c r="S200" s="198"/>
      <c r="T200" s="200">
        <f>SUM(T201:T218)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1" t="s">
        <v>80</v>
      </c>
      <c r="AT200" s="202" t="s">
        <v>71</v>
      </c>
      <c r="AU200" s="202" t="s">
        <v>80</v>
      </c>
      <c r="AY200" s="201" t="s">
        <v>129</v>
      </c>
      <c r="BK200" s="203">
        <f>SUM(BK201:BK218)</f>
        <v>0</v>
      </c>
    </row>
    <row r="201" s="2" customFormat="1" ht="16.5" customHeight="1">
      <c r="A201" s="40"/>
      <c r="B201" s="41"/>
      <c r="C201" s="206" t="s">
        <v>325</v>
      </c>
      <c r="D201" s="206" t="s">
        <v>131</v>
      </c>
      <c r="E201" s="207" t="s">
        <v>390</v>
      </c>
      <c r="F201" s="208" t="s">
        <v>391</v>
      </c>
      <c r="G201" s="209" t="s">
        <v>134</v>
      </c>
      <c r="H201" s="210">
        <v>1.55</v>
      </c>
      <c r="I201" s="211"/>
      <c r="J201" s="210">
        <f>ROUND(I201*H201,2)</f>
        <v>0</v>
      </c>
      <c r="K201" s="208" t="s">
        <v>135</v>
      </c>
      <c r="L201" s="46"/>
      <c r="M201" s="212" t="s">
        <v>19</v>
      </c>
      <c r="N201" s="213" t="s">
        <v>43</v>
      </c>
      <c r="O201" s="86"/>
      <c r="P201" s="214">
        <f>O201*H201</f>
        <v>0</v>
      </c>
      <c r="Q201" s="214">
        <v>2.5018699999999998</v>
      </c>
      <c r="R201" s="214">
        <f>Q201*H201</f>
        <v>3.8778984999999997</v>
      </c>
      <c r="S201" s="214">
        <v>0</v>
      </c>
      <c r="T201" s="21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6" t="s">
        <v>136</v>
      </c>
      <c r="AT201" s="216" t="s">
        <v>131</v>
      </c>
      <c r="AU201" s="216" t="s">
        <v>82</v>
      </c>
      <c r="AY201" s="19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9" t="s">
        <v>80</v>
      </c>
      <c r="BK201" s="217">
        <f>ROUND(I201*H201,2)</f>
        <v>0</v>
      </c>
      <c r="BL201" s="19" t="s">
        <v>136</v>
      </c>
      <c r="BM201" s="216" t="s">
        <v>917</v>
      </c>
    </row>
    <row r="202" s="2" customFormat="1">
      <c r="A202" s="40"/>
      <c r="B202" s="41"/>
      <c r="C202" s="42"/>
      <c r="D202" s="218" t="s">
        <v>138</v>
      </c>
      <c r="E202" s="42"/>
      <c r="F202" s="219" t="s">
        <v>393</v>
      </c>
      <c r="G202" s="42"/>
      <c r="H202" s="42"/>
      <c r="I202" s="220"/>
      <c r="J202" s="42"/>
      <c r="K202" s="42"/>
      <c r="L202" s="46"/>
      <c r="M202" s="221"/>
      <c r="N202" s="22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138</v>
      </c>
      <c r="AU202" s="19" t="s">
        <v>82</v>
      </c>
    </row>
    <row r="203" s="2" customFormat="1">
      <c r="A203" s="40"/>
      <c r="B203" s="41"/>
      <c r="C203" s="42"/>
      <c r="D203" s="223" t="s">
        <v>140</v>
      </c>
      <c r="E203" s="42"/>
      <c r="F203" s="224" t="s">
        <v>394</v>
      </c>
      <c r="G203" s="42"/>
      <c r="H203" s="42"/>
      <c r="I203" s="220"/>
      <c r="J203" s="42"/>
      <c r="K203" s="42"/>
      <c r="L203" s="46"/>
      <c r="M203" s="221"/>
      <c r="N203" s="22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140</v>
      </c>
      <c r="AU203" s="19" t="s">
        <v>82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878</v>
      </c>
      <c r="G204" s="226"/>
      <c r="H204" s="227" t="s">
        <v>19</v>
      </c>
      <c r="I204" s="229"/>
      <c r="J204" s="226"/>
      <c r="K204" s="226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142</v>
      </c>
      <c r="AU204" s="234" t="s">
        <v>82</v>
      </c>
      <c r="AV204" s="13" t="s">
        <v>80</v>
      </c>
      <c r="AW204" s="13" t="s">
        <v>34</v>
      </c>
      <c r="AX204" s="13" t="s">
        <v>72</v>
      </c>
      <c r="AY204" s="234" t="s">
        <v>129</v>
      </c>
    </row>
    <row r="205" s="14" customFormat="1">
      <c r="A205" s="14"/>
      <c r="B205" s="235"/>
      <c r="C205" s="236"/>
      <c r="D205" s="218" t="s">
        <v>142</v>
      </c>
      <c r="E205" s="237" t="s">
        <v>19</v>
      </c>
      <c r="F205" s="238" t="s">
        <v>918</v>
      </c>
      <c r="G205" s="236"/>
      <c r="H205" s="239">
        <v>1.55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142</v>
      </c>
      <c r="AU205" s="245" t="s">
        <v>82</v>
      </c>
      <c r="AV205" s="14" t="s">
        <v>82</v>
      </c>
      <c r="AW205" s="14" t="s">
        <v>34</v>
      </c>
      <c r="AX205" s="14" t="s">
        <v>72</v>
      </c>
      <c r="AY205" s="245" t="s">
        <v>129</v>
      </c>
    </row>
    <row r="206" s="15" customFormat="1">
      <c r="A206" s="15"/>
      <c r="B206" s="246"/>
      <c r="C206" s="247"/>
      <c r="D206" s="218" t="s">
        <v>142</v>
      </c>
      <c r="E206" s="248" t="s">
        <v>19</v>
      </c>
      <c r="F206" s="249" t="s">
        <v>153</v>
      </c>
      <c r="G206" s="247"/>
      <c r="H206" s="250">
        <v>1.55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142</v>
      </c>
      <c r="AU206" s="256" t="s">
        <v>82</v>
      </c>
      <c r="AV206" s="15" t="s">
        <v>136</v>
      </c>
      <c r="AW206" s="15" t="s">
        <v>34</v>
      </c>
      <c r="AX206" s="15" t="s">
        <v>80</v>
      </c>
      <c r="AY206" s="256" t="s">
        <v>129</v>
      </c>
    </row>
    <row r="207" s="2" customFormat="1" ht="24.15" customHeight="1">
      <c r="A207" s="40"/>
      <c r="B207" s="41"/>
      <c r="C207" s="206" t="s">
        <v>331</v>
      </c>
      <c r="D207" s="206" t="s">
        <v>131</v>
      </c>
      <c r="E207" s="207" t="s">
        <v>398</v>
      </c>
      <c r="F207" s="208" t="s">
        <v>399</v>
      </c>
      <c r="G207" s="209" t="s">
        <v>323</v>
      </c>
      <c r="H207" s="210">
        <v>8</v>
      </c>
      <c r="I207" s="211"/>
      <c r="J207" s="210">
        <f>ROUND(I207*H207,2)</f>
        <v>0</v>
      </c>
      <c r="K207" s="208" t="s">
        <v>135</v>
      </c>
      <c r="L207" s="46"/>
      <c r="M207" s="212" t="s">
        <v>19</v>
      </c>
      <c r="N207" s="213" t="s">
        <v>43</v>
      </c>
      <c r="O207" s="86"/>
      <c r="P207" s="214">
        <f>O207*H207</f>
        <v>0</v>
      </c>
      <c r="Q207" s="214">
        <v>0.0021700000000000001</v>
      </c>
      <c r="R207" s="214">
        <f>Q207*H207</f>
        <v>0.01736</v>
      </c>
      <c r="S207" s="214">
        <v>0</v>
      </c>
      <c r="T207" s="21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6" t="s">
        <v>136</v>
      </c>
      <c r="AT207" s="216" t="s">
        <v>131</v>
      </c>
      <c r="AU207" s="216" t="s">
        <v>82</v>
      </c>
      <c r="AY207" s="19" t="s">
        <v>129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9" t="s">
        <v>80</v>
      </c>
      <c r="BK207" s="217">
        <f>ROUND(I207*H207,2)</f>
        <v>0</v>
      </c>
      <c r="BL207" s="19" t="s">
        <v>136</v>
      </c>
      <c r="BM207" s="216" t="s">
        <v>919</v>
      </c>
    </row>
    <row r="208" s="2" customFormat="1">
      <c r="A208" s="40"/>
      <c r="B208" s="41"/>
      <c r="C208" s="42"/>
      <c r="D208" s="218" t="s">
        <v>138</v>
      </c>
      <c r="E208" s="42"/>
      <c r="F208" s="219" t="s">
        <v>401</v>
      </c>
      <c r="G208" s="42"/>
      <c r="H208" s="42"/>
      <c r="I208" s="220"/>
      <c r="J208" s="42"/>
      <c r="K208" s="42"/>
      <c r="L208" s="46"/>
      <c r="M208" s="221"/>
      <c r="N208" s="22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138</v>
      </c>
      <c r="AU208" s="19" t="s">
        <v>82</v>
      </c>
    </row>
    <row r="209" s="2" customFormat="1">
      <c r="A209" s="40"/>
      <c r="B209" s="41"/>
      <c r="C209" s="42"/>
      <c r="D209" s="223" t="s">
        <v>140</v>
      </c>
      <c r="E209" s="42"/>
      <c r="F209" s="224" t="s">
        <v>402</v>
      </c>
      <c r="G209" s="42"/>
      <c r="H209" s="42"/>
      <c r="I209" s="220"/>
      <c r="J209" s="42"/>
      <c r="K209" s="42"/>
      <c r="L209" s="46"/>
      <c r="M209" s="221"/>
      <c r="N209" s="22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140</v>
      </c>
      <c r="AU209" s="19" t="s">
        <v>82</v>
      </c>
    </row>
    <row r="210" s="14" customFormat="1">
      <c r="A210" s="14"/>
      <c r="B210" s="235"/>
      <c r="C210" s="236"/>
      <c r="D210" s="218" t="s">
        <v>142</v>
      </c>
      <c r="E210" s="237" t="s">
        <v>19</v>
      </c>
      <c r="F210" s="238" t="s">
        <v>199</v>
      </c>
      <c r="G210" s="236"/>
      <c r="H210" s="239">
        <v>8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142</v>
      </c>
      <c r="AU210" s="245" t="s">
        <v>82</v>
      </c>
      <c r="AV210" s="14" t="s">
        <v>82</v>
      </c>
      <c r="AW210" s="14" t="s">
        <v>34</v>
      </c>
      <c r="AX210" s="14" t="s">
        <v>72</v>
      </c>
      <c r="AY210" s="245" t="s">
        <v>129</v>
      </c>
    </row>
    <row r="211" s="15" customFormat="1">
      <c r="A211" s="15"/>
      <c r="B211" s="246"/>
      <c r="C211" s="247"/>
      <c r="D211" s="218" t="s">
        <v>142</v>
      </c>
      <c r="E211" s="248" t="s">
        <v>19</v>
      </c>
      <c r="F211" s="249" t="s">
        <v>153</v>
      </c>
      <c r="G211" s="247"/>
      <c r="H211" s="250">
        <v>8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142</v>
      </c>
      <c r="AU211" s="256" t="s">
        <v>82</v>
      </c>
      <c r="AV211" s="15" t="s">
        <v>136</v>
      </c>
      <c r="AW211" s="15" t="s">
        <v>34</v>
      </c>
      <c r="AX211" s="15" t="s">
        <v>80</v>
      </c>
      <c r="AY211" s="256" t="s">
        <v>129</v>
      </c>
    </row>
    <row r="212" s="2" customFormat="1" ht="33" customHeight="1">
      <c r="A212" s="40"/>
      <c r="B212" s="41"/>
      <c r="C212" s="206" t="s">
        <v>338</v>
      </c>
      <c r="D212" s="206" t="s">
        <v>131</v>
      </c>
      <c r="E212" s="207" t="s">
        <v>404</v>
      </c>
      <c r="F212" s="208" t="s">
        <v>405</v>
      </c>
      <c r="G212" s="209" t="s">
        <v>323</v>
      </c>
      <c r="H212" s="210">
        <v>8</v>
      </c>
      <c r="I212" s="211"/>
      <c r="J212" s="210">
        <f>ROUND(I212*H212,2)</f>
        <v>0</v>
      </c>
      <c r="K212" s="208" t="s">
        <v>135</v>
      </c>
      <c r="L212" s="46"/>
      <c r="M212" s="212" t="s">
        <v>19</v>
      </c>
      <c r="N212" s="213" t="s">
        <v>43</v>
      </c>
      <c r="O212" s="86"/>
      <c r="P212" s="214">
        <f>O212*H212</f>
        <v>0</v>
      </c>
      <c r="Q212" s="214">
        <v>0.0020400000000000001</v>
      </c>
      <c r="R212" s="214">
        <f>Q212*H212</f>
        <v>0.016320000000000001</v>
      </c>
      <c r="S212" s="214">
        <v>0</v>
      </c>
      <c r="T212" s="21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6" t="s">
        <v>136</v>
      </c>
      <c r="AT212" s="216" t="s">
        <v>131</v>
      </c>
      <c r="AU212" s="216" t="s">
        <v>82</v>
      </c>
      <c r="AY212" s="19" t="s">
        <v>129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9" t="s">
        <v>80</v>
      </c>
      <c r="BK212" s="217">
        <f>ROUND(I212*H212,2)</f>
        <v>0</v>
      </c>
      <c r="BL212" s="19" t="s">
        <v>136</v>
      </c>
      <c r="BM212" s="216" t="s">
        <v>920</v>
      </c>
    </row>
    <row r="213" s="2" customFormat="1">
      <c r="A213" s="40"/>
      <c r="B213" s="41"/>
      <c r="C213" s="42"/>
      <c r="D213" s="218" t="s">
        <v>138</v>
      </c>
      <c r="E213" s="42"/>
      <c r="F213" s="219" t="s">
        <v>407</v>
      </c>
      <c r="G213" s="42"/>
      <c r="H213" s="42"/>
      <c r="I213" s="220"/>
      <c r="J213" s="42"/>
      <c r="K213" s="42"/>
      <c r="L213" s="46"/>
      <c r="M213" s="221"/>
      <c r="N213" s="22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138</v>
      </c>
      <c r="AU213" s="19" t="s">
        <v>82</v>
      </c>
    </row>
    <row r="214" s="2" customFormat="1">
      <c r="A214" s="40"/>
      <c r="B214" s="41"/>
      <c r="C214" s="42"/>
      <c r="D214" s="223" t="s">
        <v>140</v>
      </c>
      <c r="E214" s="42"/>
      <c r="F214" s="224" t="s">
        <v>408</v>
      </c>
      <c r="G214" s="42"/>
      <c r="H214" s="42"/>
      <c r="I214" s="220"/>
      <c r="J214" s="42"/>
      <c r="K214" s="42"/>
      <c r="L214" s="46"/>
      <c r="M214" s="221"/>
      <c r="N214" s="22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140</v>
      </c>
      <c r="AU214" s="19" t="s">
        <v>82</v>
      </c>
    </row>
    <row r="215" s="2" customFormat="1" ht="24.15" customHeight="1">
      <c r="A215" s="40"/>
      <c r="B215" s="41"/>
      <c r="C215" s="257" t="s">
        <v>344</v>
      </c>
      <c r="D215" s="257" t="s">
        <v>212</v>
      </c>
      <c r="E215" s="258" t="s">
        <v>921</v>
      </c>
      <c r="F215" s="259" t="s">
        <v>922</v>
      </c>
      <c r="G215" s="260" t="s">
        <v>288</v>
      </c>
      <c r="H215" s="261">
        <v>5.7199999999999998</v>
      </c>
      <c r="I215" s="262"/>
      <c r="J215" s="261">
        <f>ROUND(I215*H215,2)</f>
        <v>0</v>
      </c>
      <c r="K215" s="259" t="s">
        <v>135</v>
      </c>
      <c r="L215" s="263"/>
      <c r="M215" s="264" t="s">
        <v>19</v>
      </c>
      <c r="N215" s="265" t="s">
        <v>43</v>
      </c>
      <c r="O215" s="86"/>
      <c r="P215" s="214">
        <f>O215*H215</f>
        <v>0</v>
      </c>
      <c r="Q215" s="214">
        <v>0.0083899999999999999</v>
      </c>
      <c r="R215" s="214">
        <f>Q215*H215</f>
        <v>0.0479908</v>
      </c>
      <c r="S215" s="214">
        <v>0</v>
      </c>
      <c r="T215" s="21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6" t="s">
        <v>199</v>
      </c>
      <c r="AT215" s="216" t="s">
        <v>212</v>
      </c>
      <c r="AU215" s="216" t="s">
        <v>82</v>
      </c>
      <c r="AY215" s="19" t="s">
        <v>129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9" t="s">
        <v>80</v>
      </c>
      <c r="BK215" s="217">
        <f>ROUND(I215*H215,2)</f>
        <v>0</v>
      </c>
      <c r="BL215" s="19" t="s">
        <v>136</v>
      </c>
      <c r="BM215" s="216" t="s">
        <v>923</v>
      </c>
    </row>
    <row r="216" s="2" customFormat="1">
      <c r="A216" s="40"/>
      <c r="B216" s="41"/>
      <c r="C216" s="42"/>
      <c r="D216" s="218" t="s">
        <v>138</v>
      </c>
      <c r="E216" s="42"/>
      <c r="F216" s="219" t="s">
        <v>922</v>
      </c>
      <c r="G216" s="42"/>
      <c r="H216" s="42"/>
      <c r="I216" s="220"/>
      <c r="J216" s="42"/>
      <c r="K216" s="42"/>
      <c r="L216" s="46"/>
      <c r="M216" s="221"/>
      <c r="N216" s="22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138</v>
      </c>
      <c r="AU216" s="19" t="s">
        <v>82</v>
      </c>
    </row>
    <row r="217" s="14" customFormat="1">
      <c r="A217" s="14"/>
      <c r="B217" s="235"/>
      <c r="C217" s="236"/>
      <c r="D217" s="218" t="s">
        <v>142</v>
      </c>
      <c r="E217" s="237" t="s">
        <v>19</v>
      </c>
      <c r="F217" s="238" t="s">
        <v>924</v>
      </c>
      <c r="G217" s="236"/>
      <c r="H217" s="239">
        <v>5.7199999999999998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142</v>
      </c>
      <c r="AU217" s="245" t="s">
        <v>82</v>
      </c>
      <c r="AV217" s="14" t="s">
        <v>82</v>
      </c>
      <c r="AW217" s="14" t="s">
        <v>34</v>
      </c>
      <c r="AX217" s="14" t="s">
        <v>72</v>
      </c>
      <c r="AY217" s="245" t="s">
        <v>129</v>
      </c>
    </row>
    <row r="218" s="15" customFormat="1">
      <c r="A218" s="15"/>
      <c r="B218" s="246"/>
      <c r="C218" s="247"/>
      <c r="D218" s="218" t="s">
        <v>142</v>
      </c>
      <c r="E218" s="248" t="s">
        <v>19</v>
      </c>
      <c r="F218" s="249" t="s">
        <v>153</v>
      </c>
      <c r="G218" s="247"/>
      <c r="H218" s="250">
        <v>5.7199999999999998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142</v>
      </c>
      <c r="AU218" s="256" t="s">
        <v>82</v>
      </c>
      <c r="AV218" s="15" t="s">
        <v>136</v>
      </c>
      <c r="AW218" s="15" t="s">
        <v>34</v>
      </c>
      <c r="AX218" s="15" t="s">
        <v>80</v>
      </c>
      <c r="AY218" s="256" t="s">
        <v>129</v>
      </c>
    </row>
    <row r="219" s="12" customFormat="1" ht="22.8" customHeight="1">
      <c r="A219" s="12"/>
      <c r="B219" s="190"/>
      <c r="C219" s="191"/>
      <c r="D219" s="192" t="s">
        <v>71</v>
      </c>
      <c r="E219" s="204" t="s">
        <v>160</v>
      </c>
      <c r="F219" s="204" t="s">
        <v>409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SUM(P220:P231)</f>
        <v>0</v>
      </c>
      <c r="Q219" s="198"/>
      <c r="R219" s="199">
        <f>SUM(R220:R231)</f>
        <v>0.037648000000000001</v>
      </c>
      <c r="S219" s="198"/>
      <c r="T219" s="200">
        <f>SUM(T220:T231)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80</v>
      </c>
      <c r="AT219" s="202" t="s">
        <v>71</v>
      </c>
      <c r="AU219" s="202" t="s">
        <v>80</v>
      </c>
      <c r="AY219" s="201" t="s">
        <v>129</v>
      </c>
      <c r="BK219" s="203">
        <f>SUM(BK220:BK231)</f>
        <v>0</v>
      </c>
    </row>
    <row r="220" s="2" customFormat="1" ht="24.15" customHeight="1">
      <c r="A220" s="40"/>
      <c r="B220" s="41"/>
      <c r="C220" s="206" t="s">
        <v>350</v>
      </c>
      <c r="D220" s="206" t="s">
        <v>131</v>
      </c>
      <c r="E220" s="207" t="s">
        <v>925</v>
      </c>
      <c r="F220" s="208" t="s">
        <v>926</v>
      </c>
      <c r="G220" s="209" t="s">
        <v>323</v>
      </c>
      <c r="H220" s="210">
        <v>8</v>
      </c>
      <c r="I220" s="211"/>
      <c r="J220" s="210">
        <f>ROUND(I220*H220,2)</f>
        <v>0</v>
      </c>
      <c r="K220" s="208" t="s">
        <v>135</v>
      </c>
      <c r="L220" s="46"/>
      <c r="M220" s="212" t="s">
        <v>19</v>
      </c>
      <c r="N220" s="213" t="s">
        <v>43</v>
      </c>
      <c r="O220" s="86"/>
      <c r="P220" s="214">
        <f>O220*H220</f>
        <v>0</v>
      </c>
      <c r="Q220" s="214">
        <v>0.0046800000000000001</v>
      </c>
      <c r="R220" s="214">
        <f>Q220*H220</f>
        <v>0.037440000000000001</v>
      </c>
      <c r="S220" s="214">
        <v>0</v>
      </c>
      <c r="T220" s="21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6" t="s">
        <v>136</v>
      </c>
      <c r="AT220" s="216" t="s">
        <v>131</v>
      </c>
      <c r="AU220" s="216" t="s">
        <v>82</v>
      </c>
      <c r="AY220" s="19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9" t="s">
        <v>80</v>
      </c>
      <c r="BK220" s="217">
        <f>ROUND(I220*H220,2)</f>
        <v>0</v>
      </c>
      <c r="BL220" s="19" t="s">
        <v>136</v>
      </c>
      <c r="BM220" s="216" t="s">
        <v>927</v>
      </c>
    </row>
    <row r="221" s="2" customFormat="1">
      <c r="A221" s="40"/>
      <c r="B221" s="41"/>
      <c r="C221" s="42"/>
      <c r="D221" s="218" t="s">
        <v>138</v>
      </c>
      <c r="E221" s="42"/>
      <c r="F221" s="219" t="s">
        <v>928</v>
      </c>
      <c r="G221" s="42"/>
      <c r="H221" s="42"/>
      <c r="I221" s="220"/>
      <c r="J221" s="42"/>
      <c r="K221" s="42"/>
      <c r="L221" s="46"/>
      <c r="M221" s="221"/>
      <c r="N221" s="22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138</v>
      </c>
      <c r="AU221" s="19" t="s">
        <v>82</v>
      </c>
    </row>
    <row r="222" s="2" customFormat="1">
      <c r="A222" s="40"/>
      <c r="B222" s="41"/>
      <c r="C222" s="42"/>
      <c r="D222" s="223" t="s">
        <v>140</v>
      </c>
      <c r="E222" s="42"/>
      <c r="F222" s="224" t="s">
        <v>929</v>
      </c>
      <c r="G222" s="42"/>
      <c r="H222" s="42"/>
      <c r="I222" s="220"/>
      <c r="J222" s="42"/>
      <c r="K222" s="42"/>
      <c r="L222" s="46"/>
      <c r="M222" s="221"/>
      <c r="N222" s="22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140</v>
      </c>
      <c r="AU222" s="19" t="s">
        <v>82</v>
      </c>
    </row>
    <row r="223" s="13" customFormat="1">
      <c r="A223" s="13"/>
      <c r="B223" s="225"/>
      <c r="C223" s="226"/>
      <c r="D223" s="218" t="s">
        <v>142</v>
      </c>
      <c r="E223" s="227" t="s">
        <v>19</v>
      </c>
      <c r="F223" s="228" t="s">
        <v>416</v>
      </c>
      <c r="G223" s="226"/>
      <c r="H223" s="227" t="s">
        <v>19</v>
      </c>
      <c r="I223" s="229"/>
      <c r="J223" s="226"/>
      <c r="K223" s="226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142</v>
      </c>
      <c r="AU223" s="234" t="s">
        <v>82</v>
      </c>
      <c r="AV223" s="13" t="s">
        <v>80</v>
      </c>
      <c r="AW223" s="13" t="s">
        <v>34</v>
      </c>
      <c r="AX223" s="13" t="s">
        <v>72</v>
      </c>
      <c r="AY223" s="234" t="s">
        <v>129</v>
      </c>
    </row>
    <row r="224" s="13" customFormat="1">
      <c r="A224" s="13"/>
      <c r="B224" s="225"/>
      <c r="C224" s="226"/>
      <c r="D224" s="218" t="s">
        <v>142</v>
      </c>
      <c r="E224" s="227" t="s">
        <v>19</v>
      </c>
      <c r="F224" s="228" t="s">
        <v>878</v>
      </c>
      <c r="G224" s="226"/>
      <c r="H224" s="227" t="s">
        <v>19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142</v>
      </c>
      <c r="AU224" s="234" t="s">
        <v>82</v>
      </c>
      <c r="AV224" s="13" t="s">
        <v>80</v>
      </c>
      <c r="AW224" s="13" t="s">
        <v>34</v>
      </c>
      <c r="AX224" s="13" t="s">
        <v>72</v>
      </c>
      <c r="AY224" s="234" t="s">
        <v>129</v>
      </c>
    </row>
    <row r="225" s="14" customFormat="1">
      <c r="A225" s="14"/>
      <c r="B225" s="235"/>
      <c r="C225" s="236"/>
      <c r="D225" s="218" t="s">
        <v>142</v>
      </c>
      <c r="E225" s="237" t="s">
        <v>19</v>
      </c>
      <c r="F225" s="238" t="s">
        <v>930</v>
      </c>
      <c r="G225" s="236"/>
      <c r="H225" s="239">
        <v>8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142</v>
      </c>
      <c r="AU225" s="245" t="s">
        <v>82</v>
      </c>
      <c r="AV225" s="14" t="s">
        <v>82</v>
      </c>
      <c r="AW225" s="14" t="s">
        <v>34</v>
      </c>
      <c r="AX225" s="14" t="s">
        <v>72</v>
      </c>
      <c r="AY225" s="245" t="s">
        <v>129</v>
      </c>
    </row>
    <row r="226" s="15" customFormat="1">
      <c r="A226" s="15"/>
      <c r="B226" s="246"/>
      <c r="C226" s="247"/>
      <c r="D226" s="218" t="s">
        <v>142</v>
      </c>
      <c r="E226" s="248" t="s">
        <v>19</v>
      </c>
      <c r="F226" s="249" t="s">
        <v>153</v>
      </c>
      <c r="G226" s="247"/>
      <c r="H226" s="250">
        <v>8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142</v>
      </c>
      <c r="AU226" s="256" t="s">
        <v>82</v>
      </c>
      <c r="AV226" s="15" t="s">
        <v>136</v>
      </c>
      <c r="AW226" s="15" t="s">
        <v>34</v>
      </c>
      <c r="AX226" s="15" t="s">
        <v>80</v>
      </c>
      <c r="AY226" s="256" t="s">
        <v>129</v>
      </c>
    </row>
    <row r="227" s="2" customFormat="1" ht="24.15" customHeight="1">
      <c r="A227" s="40"/>
      <c r="B227" s="41"/>
      <c r="C227" s="206" t="s">
        <v>356</v>
      </c>
      <c r="D227" s="206" t="s">
        <v>131</v>
      </c>
      <c r="E227" s="207" t="s">
        <v>931</v>
      </c>
      <c r="F227" s="208" t="s">
        <v>932</v>
      </c>
      <c r="G227" s="209" t="s">
        <v>288</v>
      </c>
      <c r="H227" s="210">
        <v>5.2000000000000002</v>
      </c>
      <c r="I227" s="211"/>
      <c r="J227" s="210">
        <f>ROUND(I227*H227,2)</f>
        <v>0</v>
      </c>
      <c r="K227" s="208" t="s">
        <v>135</v>
      </c>
      <c r="L227" s="46"/>
      <c r="M227" s="212" t="s">
        <v>19</v>
      </c>
      <c r="N227" s="213" t="s">
        <v>43</v>
      </c>
      <c r="O227" s="86"/>
      <c r="P227" s="214">
        <f>O227*H227</f>
        <v>0</v>
      </c>
      <c r="Q227" s="214">
        <v>4.0000000000000003E-05</v>
      </c>
      <c r="R227" s="214">
        <f>Q227*H227</f>
        <v>0.00020800000000000001</v>
      </c>
      <c r="S227" s="214">
        <v>0</v>
      </c>
      <c r="T227" s="21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6" t="s">
        <v>262</v>
      </c>
      <c r="AT227" s="216" t="s">
        <v>131</v>
      </c>
      <c r="AU227" s="216" t="s">
        <v>82</v>
      </c>
      <c r="AY227" s="19" t="s">
        <v>129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9" t="s">
        <v>80</v>
      </c>
      <c r="BK227" s="217">
        <f>ROUND(I227*H227,2)</f>
        <v>0</v>
      </c>
      <c r="BL227" s="19" t="s">
        <v>262</v>
      </c>
      <c r="BM227" s="216" t="s">
        <v>933</v>
      </c>
    </row>
    <row r="228" s="2" customFormat="1">
      <c r="A228" s="40"/>
      <c r="B228" s="41"/>
      <c r="C228" s="42"/>
      <c r="D228" s="218" t="s">
        <v>138</v>
      </c>
      <c r="E228" s="42"/>
      <c r="F228" s="219" t="s">
        <v>934</v>
      </c>
      <c r="G228" s="42"/>
      <c r="H228" s="42"/>
      <c r="I228" s="220"/>
      <c r="J228" s="42"/>
      <c r="K228" s="42"/>
      <c r="L228" s="46"/>
      <c r="M228" s="221"/>
      <c r="N228" s="22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138</v>
      </c>
      <c r="AU228" s="19" t="s">
        <v>82</v>
      </c>
    </row>
    <row r="229" s="2" customFormat="1">
      <c r="A229" s="40"/>
      <c r="B229" s="41"/>
      <c r="C229" s="42"/>
      <c r="D229" s="223" t="s">
        <v>140</v>
      </c>
      <c r="E229" s="42"/>
      <c r="F229" s="224" t="s">
        <v>935</v>
      </c>
      <c r="G229" s="42"/>
      <c r="H229" s="42"/>
      <c r="I229" s="220"/>
      <c r="J229" s="42"/>
      <c r="K229" s="42"/>
      <c r="L229" s="46"/>
      <c r="M229" s="221"/>
      <c r="N229" s="22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140</v>
      </c>
      <c r="AU229" s="19" t="s">
        <v>82</v>
      </c>
    </row>
    <row r="230" s="14" customFormat="1">
      <c r="A230" s="14"/>
      <c r="B230" s="235"/>
      <c r="C230" s="236"/>
      <c r="D230" s="218" t="s">
        <v>142</v>
      </c>
      <c r="E230" s="237" t="s">
        <v>19</v>
      </c>
      <c r="F230" s="238" t="s">
        <v>936</v>
      </c>
      <c r="G230" s="236"/>
      <c r="H230" s="239">
        <v>5.2000000000000002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142</v>
      </c>
      <c r="AU230" s="245" t="s">
        <v>82</v>
      </c>
      <c r="AV230" s="14" t="s">
        <v>82</v>
      </c>
      <c r="AW230" s="14" t="s">
        <v>34</v>
      </c>
      <c r="AX230" s="14" t="s">
        <v>72</v>
      </c>
      <c r="AY230" s="245" t="s">
        <v>129</v>
      </c>
    </row>
    <row r="231" s="15" customFormat="1">
      <c r="A231" s="15"/>
      <c r="B231" s="246"/>
      <c r="C231" s="247"/>
      <c r="D231" s="218" t="s">
        <v>142</v>
      </c>
      <c r="E231" s="248" t="s">
        <v>19</v>
      </c>
      <c r="F231" s="249" t="s">
        <v>153</v>
      </c>
      <c r="G231" s="247"/>
      <c r="H231" s="250">
        <v>5.2000000000000002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142</v>
      </c>
      <c r="AU231" s="256" t="s">
        <v>82</v>
      </c>
      <c r="AV231" s="15" t="s">
        <v>136</v>
      </c>
      <c r="AW231" s="15" t="s">
        <v>34</v>
      </c>
      <c r="AX231" s="15" t="s">
        <v>80</v>
      </c>
      <c r="AY231" s="256" t="s">
        <v>129</v>
      </c>
    </row>
    <row r="232" s="12" customFormat="1" ht="22.8" customHeight="1">
      <c r="A232" s="12"/>
      <c r="B232" s="190"/>
      <c r="C232" s="191"/>
      <c r="D232" s="192" t="s">
        <v>71</v>
      </c>
      <c r="E232" s="204" t="s">
        <v>179</v>
      </c>
      <c r="F232" s="204" t="s">
        <v>441</v>
      </c>
      <c r="G232" s="191"/>
      <c r="H232" s="191"/>
      <c r="I232" s="194"/>
      <c r="J232" s="205">
        <f>BK232</f>
        <v>0</v>
      </c>
      <c r="K232" s="191"/>
      <c r="L232" s="196"/>
      <c r="M232" s="197"/>
      <c r="N232" s="198"/>
      <c r="O232" s="198"/>
      <c r="P232" s="199">
        <f>SUM(P233:P239)</f>
        <v>0</v>
      </c>
      <c r="Q232" s="198"/>
      <c r="R232" s="199">
        <f>SUM(R233:R239)</f>
        <v>0</v>
      </c>
      <c r="S232" s="198"/>
      <c r="T232" s="200">
        <f>SUM(T233:T239)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1" t="s">
        <v>80</v>
      </c>
      <c r="AT232" s="202" t="s">
        <v>71</v>
      </c>
      <c r="AU232" s="202" t="s">
        <v>80</v>
      </c>
      <c r="AY232" s="201" t="s">
        <v>129</v>
      </c>
      <c r="BK232" s="203">
        <f>SUM(BK233:BK239)</f>
        <v>0</v>
      </c>
    </row>
    <row r="233" s="2" customFormat="1" ht="24.15" customHeight="1">
      <c r="A233" s="40"/>
      <c r="B233" s="41"/>
      <c r="C233" s="206" t="s">
        <v>362</v>
      </c>
      <c r="D233" s="206" t="s">
        <v>131</v>
      </c>
      <c r="E233" s="207" t="s">
        <v>443</v>
      </c>
      <c r="F233" s="208" t="s">
        <v>444</v>
      </c>
      <c r="G233" s="209" t="s">
        <v>202</v>
      </c>
      <c r="H233" s="210">
        <v>1110</v>
      </c>
      <c r="I233" s="211"/>
      <c r="J233" s="210">
        <f>ROUND(I233*H233,2)</f>
        <v>0</v>
      </c>
      <c r="K233" s="208" t="s">
        <v>135</v>
      </c>
      <c r="L233" s="46"/>
      <c r="M233" s="212" t="s">
        <v>19</v>
      </c>
      <c r="N233" s="213" t="s">
        <v>43</v>
      </c>
      <c r="O233" s="86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6" t="s">
        <v>136</v>
      </c>
      <c r="AT233" s="216" t="s">
        <v>131</v>
      </c>
      <c r="AU233" s="216" t="s">
        <v>82</v>
      </c>
      <c r="AY233" s="19" t="s">
        <v>129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9" t="s">
        <v>80</v>
      </c>
      <c r="BK233" s="217">
        <f>ROUND(I233*H233,2)</f>
        <v>0</v>
      </c>
      <c r="BL233" s="19" t="s">
        <v>136</v>
      </c>
      <c r="BM233" s="216" t="s">
        <v>937</v>
      </c>
    </row>
    <row r="234" s="2" customFormat="1">
      <c r="A234" s="40"/>
      <c r="B234" s="41"/>
      <c r="C234" s="42"/>
      <c r="D234" s="218" t="s">
        <v>138</v>
      </c>
      <c r="E234" s="42"/>
      <c r="F234" s="219" t="s">
        <v>446</v>
      </c>
      <c r="G234" s="42"/>
      <c r="H234" s="42"/>
      <c r="I234" s="220"/>
      <c r="J234" s="42"/>
      <c r="K234" s="42"/>
      <c r="L234" s="46"/>
      <c r="M234" s="221"/>
      <c r="N234" s="22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138</v>
      </c>
      <c r="AU234" s="19" t="s">
        <v>82</v>
      </c>
    </row>
    <row r="235" s="2" customFormat="1">
      <c r="A235" s="40"/>
      <c r="B235" s="41"/>
      <c r="C235" s="42"/>
      <c r="D235" s="223" t="s">
        <v>140</v>
      </c>
      <c r="E235" s="42"/>
      <c r="F235" s="224" t="s">
        <v>447</v>
      </c>
      <c r="G235" s="42"/>
      <c r="H235" s="42"/>
      <c r="I235" s="220"/>
      <c r="J235" s="42"/>
      <c r="K235" s="42"/>
      <c r="L235" s="46"/>
      <c r="M235" s="221"/>
      <c r="N235" s="22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140</v>
      </c>
      <c r="AU235" s="19" t="s">
        <v>82</v>
      </c>
    </row>
    <row r="236" s="13" customFormat="1">
      <c r="A236" s="13"/>
      <c r="B236" s="225"/>
      <c r="C236" s="226"/>
      <c r="D236" s="218" t="s">
        <v>142</v>
      </c>
      <c r="E236" s="227" t="s">
        <v>19</v>
      </c>
      <c r="F236" s="228" t="s">
        <v>255</v>
      </c>
      <c r="G236" s="226"/>
      <c r="H236" s="227" t="s">
        <v>19</v>
      </c>
      <c r="I236" s="229"/>
      <c r="J236" s="226"/>
      <c r="K236" s="226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142</v>
      </c>
      <c r="AU236" s="234" t="s">
        <v>82</v>
      </c>
      <c r="AV236" s="13" t="s">
        <v>80</v>
      </c>
      <c r="AW236" s="13" t="s">
        <v>34</v>
      </c>
      <c r="AX236" s="13" t="s">
        <v>72</v>
      </c>
      <c r="AY236" s="234" t="s">
        <v>129</v>
      </c>
    </row>
    <row r="237" s="13" customFormat="1">
      <c r="A237" s="13"/>
      <c r="B237" s="225"/>
      <c r="C237" s="226"/>
      <c r="D237" s="218" t="s">
        <v>142</v>
      </c>
      <c r="E237" s="227" t="s">
        <v>19</v>
      </c>
      <c r="F237" s="228" t="s">
        <v>875</v>
      </c>
      <c r="G237" s="226"/>
      <c r="H237" s="227" t="s">
        <v>19</v>
      </c>
      <c r="I237" s="229"/>
      <c r="J237" s="226"/>
      <c r="K237" s="226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142</v>
      </c>
      <c r="AU237" s="234" t="s">
        <v>82</v>
      </c>
      <c r="AV237" s="13" t="s">
        <v>80</v>
      </c>
      <c r="AW237" s="13" t="s">
        <v>34</v>
      </c>
      <c r="AX237" s="13" t="s">
        <v>72</v>
      </c>
      <c r="AY237" s="234" t="s">
        <v>129</v>
      </c>
    </row>
    <row r="238" s="14" customFormat="1">
      <c r="A238" s="14"/>
      <c r="B238" s="235"/>
      <c r="C238" s="236"/>
      <c r="D238" s="218" t="s">
        <v>142</v>
      </c>
      <c r="E238" s="237" t="s">
        <v>19</v>
      </c>
      <c r="F238" s="238" t="s">
        <v>894</v>
      </c>
      <c r="G238" s="236"/>
      <c r="H238" s="239">
        <v>1110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142</v>
      </c>
      <c r="AU238" s="245" t="s">
        <v>82</v>
      </c>
      <c r="AV238" s="14" t="s">
        <v>82</v>
      </c>
      <c r="AW238" s="14" t="s">
        <v>34</v>
      </c>
      <c r="AX238" s="14" t="s">
        <v>72</v>
      </c>
      <c r="AY238" s="245" t="s">
        <v>129</v>
      </c>
    </row>
    <row r="239" s="15" customFormat="1">
      <c r="A239" s="15"/>
      <c r="B239" s="246"/>
      <c r="C239" s="247"/>
      <c r="D239" s="218" t="s">
        <v>142</v>
      </c>
      <c r="E239" s="248" t="s">
        <v>19</v>
      </c>
      <c r="F239" s="249" t="s">
        <v>153</v>
      </c>
      <c r="G239" s="247"/>
      <c r="H239" s="250">
        <v>1110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142</v>
      </c>
      <c r="AU239" s="256" t="s">
        <v>82</v>
      </c>
      <c r="AV239" s="15" t="s">
        <v>136</v>
      </c>
      <c r="AW239" s="15" t="s">
        <v>34</v>
      </c>
      <c r="AX239" s="15" t="s">
        <v>80</v>
      </c>
      <c r="AY239" s="256" t="s">
        <v>129</v>
      </c>
    </row>
    <row r="240" s="12" customFormat="1" ht="22.8" customHeight="1">
      <c r="A240" s="12"/>
      <c r="B240" s="190"/>
      <c r="C240" s="191"/>
      <c r="D240" s="192" t="s">
        <v>71</v>
      </c>
      <c r="E240" s="204" t="s">
        <v>463</v>
      </c>
      <c r="F240" s="204" t="s">
        <v>464</v>
      </c>
      <c r="G240" s="191"/>
      <c r="H240" s="191"/>
      <c r="I240" s="194"/>
      <c r="J240" s="205">
        <f>BK240</f>
        <v>0</v>
      </c>
      <c r="K240" s="191"/>
      <c r="L240" s="196"/>
      <c r="M240" s="197"/>
      <c r="N240" s="198"/>
      <c r="O240" s="198"/>
      <c r="P240" s="199">
        <f>SUM(P241:P273)</f>
        <v>0</v>
      </c>
      <c r="Q240" s="198"/>
      <c r="R240" s="199">
        <f>SUM(R241:R273)</f>
        <v>0.27750000000000002</v>
      </c>
      <c r="S240" s="198"/>
      <c r="T240" s="200">
        <f>SUM(T241:T273)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1" t="s">
        <v>80</v>
      </c>
      <c r="AT240" s="202" t="s">
        <v>71</v>
      </c>
      <c r="AU240" s="202" t="s">
        <v>80</v>
      </c>
      <c r="AY240" s="201" t="s">
        <v>129</v>
      </c>
      <c r="BK240" s="203">
        <f>SUM(BK241:BK273)</f>
        <v>0</v>
      </c>
    </row>
    <row r="241" s="2" customFormat="1" ht="24.15" customHeight="1">
      <c r="A241" s="40"/>
      <c r="B241" s="41"/>
      <c r="C241" s="206" t="s">
        <v>368</v>
      </c>
      <c r="D241" s="206" t="s">
        <v>131</v>
      </c>
      <c r="E241" s="207" t="s">
        <v>472</v>
      </c>
      <c r="F241" s="208" t="s">
        <v>473</v>
      </c>
      <c r="G241" s="209" t="s">
        <v>202</v>
      </c>
      <c r="H241" s="210">
        <v>1110</v>
      </c>
      <c r="I241" s="211"/>
      <c r="J241" s="210">
        <f>ROUND(I241*H241,2)</f>
        <v>0</v>
      </c>
      <c r="K241" s="208" t="s">
        <v>296</v>
      </c>
      <c r="L241" s="46"/>
      <c r="M241" s="212" t="s">
        <v>19</v>
      </c>
      <c r="N241" s="213" t="s">
        <v>43</v>
      </c>
      <c r="O241" s="86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6" t="s">
        <v>136</v>
      </c>
      <c r="AT241" s="216" t="s">
        <v>131</v>
      </c>
      <c r="AU241" s="216" t="s">
        <v>82</v>
      </c>
      <c r="AY241" s="19" t="s">
        <v>129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9" t="s">
        <v>80</v>
      </c>
      <c r="BK241" s="217">
        <f>ROUND(I241*H241,2)</f>
        <v>0</v>
      </c>
      <c r="BL241" s="19" t="s">
        <v>136</v>
      </c>
      <c r="BM241" s="216" t="s">
        <v>938</v>
      </c>
    </row>
    <row r="242" s="2" customFormat="1">
      <c r="A242" s="40"/>
      <c r="B242" s="41"/>
      <c r="C242" s="42"/>
      <c r="D242" s="218" t="s">
        <v>138</v>
      </c>
      <c r="E242" s="42"/>
      <c r="F242" s="219" t="s">
        <v>473</v>
      </c>
      <c r="G242" s="42"/>
      <c r="H242" s="42"/>
      <c r="I242" s="220"/>
      <c r="J242" s="42"/>
      <c r="K242" s="42"/>
      <c r="L242" s="46"/>
      <c r="M242" s="221"/>
      <c r="N242" s="22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138</v>
      </c>
      <c r="AU242" s="19" t="s">
        <v>82</v>
      </c>
    </row>
    <row r="243" s="13" customFormat="1">
      <c r="A243" s="13"/>
      <c r="B243" s="225"/>
      <c r="C243" s="226"/>
      <c r="D243" s="218" t="s">
        <v>142</v>
      </c>
      <c r="E243" s="227" t="s">
        <v>19</v>
      </c>
      <c r="F243" s="228" t="s">
        <v>875</v>
      </c>
      <c r="G243" s="226"/>
      <c r="H243" s="227" t="s">
        <v>19</v>
      </c>
      <c r="I243" s="229"/>
      <c r="J243" s="226"/>
      <c r="K243" s="226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142</v>
      </c>
      <c r="AU243" s="234" t="s">
        <v>82</v>
      </c>
      <c r="AV243" s="13" t="s">
        <v>80</v>
      </c>
      <c r="AW243" s="13" t="s">
        <v>34</v>
      </c>
      <c r="AX243" s="13" t="s">
        <v>72</v>
      </c>
      <c r="AY243" s="234" t="s">
        <v>129</v>
      </c>
    </row>
    <row r="244" s="14" customFormat="1">
      <c r="A244" s="14"/>
      <c r="B244" s="235"/>
      <c r="C244" s="236"/>
      <c r="D244" s="218" t="s">
        <v>142</v>
      </c>
      <c r="E244" s="237" t="s">
        <v>19</v>
      </c>
      <c r="F244" s="238" t="s">
        <v>894</v>
      </c>
      <c r="G244" s="236"/>
      <c r="H244" s="239">
        <v>1110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142</v>
      </c>
      <c r="AU244" s="245" t="s">
        <v>82</v>
      </c>
      <c r="AV244" s="14" t="s">
        <v>82</v>
      </c>
      <c r="AW244" s="14" t="s">
        <v>34</v>
      </c>
      <c r="AX244" s="14" t="s">
        <v>72</v>
      </c>
      <c r="AY244" s="245" t="s">
        <v>129</v>
      </c>
    </row>
    <row r="245" s="15" customFormat="1">
      <c r="A245" s="15"/>
      <c r="B245" s="246"/>
      <c r="C245" s="247"/>
      <c r="D245" s="218" t="s">
        <v>142</v>
      </c>
      <c r="E245" s="248" t="s">
        <v>19</v>
      </c>
      <c r="F245" s="249" t="s">
        <v>153</v>
      </c>
      <c r="G245" s="247"/>
      <c r="H245" s="250">
        <v>1110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142</v>
      </c>
      <c r="AU245" s="256" t="s">
        <v>82</v>
      </c>
      <c r="AV245" s="15" t="s">
        <v>136</v>
      </c>
      <c r="AW245" s="15" t="s">
        <v>34</v>
      </c>
      <c r="AX245" s="15" t="s">
        <v>80</v>
      </c>
      <c r="AY245" s="256" t="s">
        <v>129</v>
      </c>
    </row>
    <row r="246" s="2" customFormat="1" ht="24.15" customHeight="1">
      <c r="A246" s="40"/>
      <c r="B246" s="41"/>
      <c r="C246" s="206" t="s">
        <v>373</v>
      </c>
      <c r="D246" s="206" t="s">
        <v>131</v>
      </c>
      <c r="E246" s="207" t="s">
        <v>939</v>
      </c>
      <c r="F246" s="208" t="s">
        <v>940</v>
      </c>
      <c r="G246" s="209" t="s">
        <v>202</v>
      </c>
      <c r="H246" s="210">
        <v>1110</v>
      </c>
      <c r="I246" s="211"/>
      <c r="J246" s="210">
        <f>ROUND(I246*H246,2)</f>
        <v>0</v>
      </c>
      <c r="K246" s="208" t="s">
        <v>296</v>
      </c>
      <c r="L246" s="46"/>
      <c r="M246" s="212" t="s">
        <v>19</v>
      </c>
      <c r="N246" s="213" t="s">
        <v>43</v>
      </c>
      <c r="O246" s="86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6" t="s">
        <v>136</v>
      </c>
      <c r="AT246" s="216" t="s">
        <v>131</v>
      </c>
      <c r="AU246" s="216" t="s">
        <v>82</v>
      </c>
      <c r="AY246" s="19" t="s">
        <v>129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9" t="s">
        <v>80</v>
      </c>
      <c r="BK246" s="217">
        <f>ROUND(I246*H246,2)</f>
        <v>0</v>
      </c>
      <c r="BL246" s="19" t="s">
        <v>136</v>
      </c>
      <c r="BM246" s="216" t="s">
        <v>941</v>
      </c>
    </row>
    <row r="247" s="2" customFormat="1">
      <c r="A247" s="40"/>
      <c r="B247" s="41"/>
      <c r="C247" s="42"/>
      <c r="D247" s="218" t="s">
        <v>138</v>
      </c>
      <c r="E247" s="42"/>
      <c r="F247" s="219" t="s">
        <v>940</v>
      </c>
      <c r="G247" s="42"/>
      <c r="H247" s="42"/>
      <c r="I247" s="220"/>
      <c r="J247" s="42"/>
      <c r="K247" s="42"/>
      <c r="L247" s="46"/>
      <c r="M247" s="221"/>
      <c r="N247" s="22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138</v>
      </c>
      <c r="AU247" s="19" t="s">
        <v>82</v>
      </c>
    </row>
    <row r="248" s="13" customFormat="1">
      <c r="A248" s="13"/>
      <c r="B248" s="225"/>
      <c r="C248" s="226"/>
      <c r="D248" s="218" t="s">
        <v>142</v>
      </c>
      <c r="E248" s="227" t="s">
        <v>19</v>
      </c>
      <c r="F248" s="228" t="s">
        <v>875</v>
      </c>
      <c r="G248" s="226"/>
      <c r="H248" s="227" t="s">
        <v>19</v>
      </c>
      <c r="I248" s="229"/>
      <c r="J248" s="226"/>
      <c r="K248" s="226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142</v>
      </c>
      <c r="AU248" s="234" t="s">
        <v>82</v>
      </c>
      <c r="AV248" s="13" t="s">
        <v>80</v>
      </c>
      <c r="AW248" s="13" t="s">
        <v>34</v>
      </c>
      <c r="AX248" s="13" t="s">
        <v>72</v>
      </c>
      <c r="AY248" s="234" t="s">
        <v>129</v>
      </c>
    </row>
    <row r="249" s="14" customFormat="1">
      <c r="A249" s="14"/>
      <c r="B249" s="235"/>
      <c r="C249" s="236"/>
      <c r="D249" s="218" t="s">
        <v>142</v>
      </c>
      <c r="E249" s="237" t="s">
        <v>19</v>
      </c>
      <c r="F249" s="238" t="s">
        <v>894</v>
      </c>
      <c r="G249" s="236"/>
      <c r="H249" s="239">
        <v>1110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142</v>
      </c>
      <c r="AU249" s="245" t="s">
        <v>82</v>
      </c>
      <c r="AV249" s="14" t="s">
        <v>82</v>
      </c>
      <c r="AW249" s="14" t="s">
        <v>34</v>
      </c>
      <c r="AX249" s="14" t="s">
        <v>72</v>
      </c>
      <c r="AY249" s="245" t="s">
        <v>129</v>
      </c>
    </row>
    <row r="250" s="15" customFormat="1">
      <c r="A250" s="15"/>
      <c r="B250" s="246"/>
      <c r="C250" s="247"/>
      <c r="D250" s="218" t="s">
        <v>142</v>
      </c>
      <c r="E250" s="248" t="s">
        <v>19</v>
      </c>
      <c r="F250" s="249" t="s">
        <v>153</v>
      </c>
      <c r="G250" s="247"/>
      <c r="H250" s="250">
        <v>1110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6" t="s">
        <v>142</v>
      </c>
      <c r="AU250" s="256" t="s">
        <v>82</v>
      </c>
      <c r="AV250" s="15" t="s">
        <v>136</v>
      </c>
      <c r="AW250" s="15" t="s">
        <v>34</v>
      </c>
      <c r="AX250" s="15" t="s">
        <v>80</v>
      </c>
      <c r="AY250" s="256" t="s">
        <v>129</v>
      </c>
    </row>
    <row r="251" s="2" customFormat="1" ht="24.15" customHeight="1">
      <c r="A251" s="40"/>
      <c r="B251" s="41"/>
      <c r="C251" s="206" t="s">
        <v>380</v>
      </c>
      <c r="D251" s="206" t="s">
        <v>131</v>
      </c>
      <c r="E251" s="207" t="s">
        <v>942</v>
      </c>
      <c r="F251" s="208" t="s">
        <v>943</v>
      </c>
      <c r="G251" s="209" t="s">
        <v>202</v>
      </c>
      <c r="H251" s="210">
        <v>1110</v>
      </c>
      <c r="I251" s="211"/>
      <c r="J251" s="210">
        <f>ROUND(I251*H251,2)</f>
        <v>0</v>
      </c>
      <c r="K251" s="208" t="s">
        <v>135</v>
      </c>
      <c r="L251" s="46"/>
      <c r="M251" s="212" t="s">
        <v>19</v>
      </c>
      <c r="N251" s="213" t="s">
        <v>43</v>
      </c>
      <c r="O251" s="86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6" t="s">
        <v>136</v>
      </c>
      <c r="AT251" s="216" t="s">
        <v>131</v>
      </c>
      <c r="AU251" s="216" t="s">
        <v>82</v>
      </c>
      <c r="AY251" s="19" t="s">
        <v>129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9" t="s">
        <v>80</v>
      </c>
      <c r="BK251" s="217">
        <f>ROUND(I251*H251,2)</f>
        <v>0</v>
      </c>
      <c r="BL251" s="19" t="s">
        <v>136</v>
      </c>
      <c r="BM251" s="216" t="s">
        <v>944</v>
      </c>
    </row>
    <row r="252" s="2" customFormat="1">
      <c r="A252" s="40"/>
      <c r="B252" s="41"/>
      <c r="C252" s="42"/>
      <c r="D252" s="218" t="s">
        <v>138</v>
      </c>
      <c r="E252" s="42"/>
      <c r="F252" s="219" t="s">
        <v>945</v>
      </c>
      <c r="G252" s="42"/>
      <c r="H252" s="42"/>
      <c r="I252" s="220"/>
      <c r="J252" s="42"/>
      <c r="K252" s="42"/>
      <c r="L252" s="46"/>
      <c r="M252" s="221"/>
      <c r="N252" s="22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138</v>
      </c>
      <c r="AU252" s="19" t="s">
        <v>82</v>
      </c>
    </row>
    <row r="253" s="2" customFormat="1">
      <c r="A253" s="40"/>
      <c r="B253" s="41"/>
      <c r="C253" s="42"/>
      <c r="D253" s="223" t="s">
        <v>140</v>
      </c>
      <c r="E253" s="42"/>
      <c r="F253" s="224" t="s">
        <v>946</v>
      </c>
      <c r="G253" s="42"/>
      <c r="H253" s="42"/>
      <c r="I253" s="220"/>
      <c r="J253" s="42"/>
      <c r="K253" s="42"/>
      <c r="L253" s="46"/>
      <c r="M253" s="221"/>
      <c r="N253" s="22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140</v>
      </c>
      <c r="AU253" s="19" t="s">
        <v>82</v>
      </c>
    </row>
    <row r="254" s="13" customFormat="1">
      <c r="A254" s="13"/>
      <c r="B254" s="225"/>
      <c r="C254" s="226"/>
      <c r="D254" s="218" t="s">
        <v>142</v>
      </c>
      <c r="E254" s="227" t="s">
        <v>19</v>
      </c>
      <c r="F254" s="228" t="s">
        <v>875</v>
      </c>
      <c r="G254" s="226"/>
      <c r="H254" s="227" t="s">
        <v>19</v>
      </c>
      <c r="I254" s="229"/>
      <c r="J254" s="226"/>
      <c r="K254" s="226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142</v>
      </c>
      <c r="AU254" s="234" t="s">
        <v>82</v>
      </c>
      <c r="AV254" s="13" t="s">
        <v>80</v>
      </c>
      <c r="AW254" s="13" t="s">
        <v>34</v>
      </c>
      <c r="AX254" s="13" t="s">
        <v>72</v>
      </c>
      <c r="AY254" s="234" t="s">
        <v>129</v>
      </c>
    </row>
    <row r="255" s="14" customFormat="1">
      <c r="A255" s="14"/>
      <c r="B255" s="235"/>
      <c r="C255" s="236"/>
      <c r="D255" s="218" t="s">
        <v>142</v>
      </c>
      <c r="E255" s="237" t="s">
        <v>19</v>
      </c>
      <c r="F255" s="238" t="s">
        <v>894</v>
      </c>
      <c r="G255" s="236"/>
      <c r="H255" s="239">
        <v>1110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142</v>
      </c>
      <c r="AU255" s="245" t="s">
        <v>82</v>
      </c>
      <c r="AV255" s="14" t="s">
        <v>82</v>
      </c>
      <c r="AW255" s="14" t="s">
        <v>34</v>
      </c>
      <c r="AX255" s="14" t="s">
        <v>72</v>
      </c>
      <c r="AY255" s="245" t="s">
        <v>129</v>
      </c>
    </row>
    <row r="256" s="15" customFormat="1">
      <c r="A256" s="15"/>
      <c r="B256" s="246"/>
      <c r="C256" s="247"/>
      <c r="D256" s="218" t="s">
        <v>142</v>
      </c>
      <c r="E256" s="248" t="s">
        <v>19</v>
      </c>
      <c r="F256" s="249" t="s">
        <v>153</v>
      </c>
      <c r="G256" s="247"/>
      <c r="H256" s="250">
        <v>1110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142</v>
      </c>
      <c r="AU256" s="256" t="s">
        <v>82</v>
      </c>
      <c r="AV256" s="15" t="s">
        <v>136</v>
      </c>
      <c r="AW256" s="15" t="s">
        <v>34</v>
      </c>
      <c r="AX256" s="15" t="s">
        <v>80</v>
      </c>
      <c r="AY256" s="256" t="s">
        <v>129</v>
      </c>
    </row>
    <row r="257" s="2" customFormat="1" ht="21.75" customHeight="1">
      <c r="A257" s="40"/>
      <c r="B257" s="41"/>
      <c r="C257" s="206" t="s">
        <v>389</v>
      </c>
      <c r="D257" s="206" t="s">
        <v>131</v>
      </c>
      <c r="E257" s="207" t="s">
        <v>947</v>
      </c>
      <c r="F257" s="208" t="s">
        <v>948</v>
      </c>
      <c r="G257" s="209" t="s">
        <v>202</v>
      </c>
      <c r="H257" s="210">
        <v>1110</v>
      </c>
      <c r="I257" s="211"/>
      <c r="J257" s="210">
        <f>ROUND(I257*H257,2)</f>
        <v>0</v>
      </c>
      <c r="K257" s="208" t="s">
        <v>135</v>
      </c>
      <c r="L257" s="46"/>
      <c r="M257" s="212" t="s">
        <v>19</v>
      </c>
      <c r="N257" s="213" t="s">
        <v>43</v>
      </c>
      <c r="O257" s="86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6" t="s">
        <v>136</v>
      </c>
      <c r="AT257" s="216" t="s">
        <v>131</v>
      </c>
      <c r="AU257" s="216" t="s">
        <v>82</v>
      </c>
      <c r="AY257" s="19" t="s">
        <v>129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9" t="s">
        <v>80</v>
      </c>
      <c r="BK257" s="217">
        <f>ROUND(I257*H257,2)</f>
        <v>0</v>
      </c>
      <c r="BL257" s="19" t="s">
        <v>136</v>
      </c>
      <c r="BM257" s="216" t="s">
        <v>949</v>
      </c>
    </row>
    <row r="258" s="2" customFormat="1">
      <c r="A258" s="40"/>
      <c r="B258" s="41"/>
      <c r="C258" s="42"/>
      <c r="D258" s="218" t="s">
        <v>138</v>
      </c>
      <c r="E258" s="42"/>
      <c r="F258" s="219" t="s">
        <v>950</v>
      </c>
      <c r="G258" s="42"/>
      <c r="H258" s="42"/>
      <c r="I258" s="220"/>
      <c r="J258" s="42"/>
      <c r="K258" s="42"/>
      <c r="L258" s="46"/>
      <c r="M258" s="221"/>
      <c r="N258" s="22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138</v>
      </c>
      <c r="AU258" s="19" t="s">
        <v>82</v>
      </c>
    </row>
    <row r="259" s="2" customFormat="1">
      <c r="A259" s="40"/>
      <c r="B259" s="41"/>
      <c r="C259" s="42"/>
      <c r="D259" s="223" t="s">
        <v>140</v>
      </c>
      <c r="E259" s="42"/>
      <c r="F259" s="224" t="s">
        <v>951</v>
      </c>
      <c r="G259" s="42"/>
      <c r="H259" s="42"/>
      <c r="I259" s="220"/>
      <c r="J259" s="42"/>
      <c r="K259" s="42"/>
      <c r="L259" s="46"/>
      <c r="M259" s="221"/>
      <c r="N259" s="22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140</v>
      </c>
      <c r="AU259" s="19" t="s">
        <v>82</v>
      </c>
    </row>
    <row r="260" s="13" customFormat="1">
      <c r="A260" s="13"/>
      <c r="B260" s="225"/>
      <c r="C260" s="226"/>
      <c r="D260" s="218" t="s">
        <v>142</v>
      </c>
      <c r="E260" s="227" t="s">
        <v>19</v>
      </c>
      <c r="F260" s="228" t="s">
        <v>875</v>
      </c>
      <c r="G260" s="226"/>
      <c r="H260" s="227" t="s">
        <v>19</v>
      </c>
      <c r="I260" s="229"/>
      <c r="J260" s="226"/>
      <c r="K260" s="226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142</v>
      </c>
      <c r="AU260" s="234" t="s">
        <v>82</v>
      </c>
      <c r="AV260" s="13" t="s">
        <v>80</v>
      </c>
      <c r="AW260" s="13" t="s">
        <v>34</v>
      </c>
      <c r="AX260" s="13" t="s">
        <v>72</v>
      </c>
      <c r="AY260" s="234" t="s">
        <v>129</v>
      </c>
    </row>
    <row r="261" s="14" customFormat="1">
      <c r="A261" s="14"/>
      <c r="B261" s="235"/>
      <c r="C261" s="236"/>
      <c r="D261" s="218" t="s">
        <v>142</v>
      </c>
      <c r="E261" s="237" t="s">
        <v>19</v>
      </c>
      <c r="F261" s="238" t="s">
        <v>894</v>
      </c>
      <c r="G261" s="236"/>
      <c r="H261" s="239">
        <v>1110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142</v>
      </c>
      <c r="AU261" s="245" t="s">
        <v>82</v>
      </c>
      <c r="AV261" s="14" t="s">
        <v>82</v>
      </c>
      <c r="AW261" s="14" t="s">
        <v>34</v>
      </c>
      <c r="AX261" s="14" t="s">
        <v>72</v>
      </c>
      <c r="AY261" s="245" t="s">
        <v>129</v>
      </c>
    </row>
    <row r="262" s="15" customFormat="1">
      <c r="A262" s="15"/>
      <c r="B262" s="246"/>
      <c r="C262" s="247"/>
      <c r="D262" s="218" t="s">
        <v>142</v>
      </c>
      <c r="E262" s="248" t="s">
        <v>19</v>
      </c>
      <c r="F262" s="249" t="s">
        <v>153</v>
      </c>
      <c r="G262" s="247"/>
      <c r="H262" s="250">
        <v>1110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6" t="s">
        <v>142</v>
      </c>
      <c r="AU262" s="256" t="s">
        <v>82</v>
      </c>
      <c r="AV262" s="15" t="s">
        <v>136</v>
      </c>
      <c r="AW262" s="15" t="s">
        <v>34</v>
      </c>
      <c r="AX262" s="15" t="s">
        <v>80</v>
      </c>
      <c r="AY262" s="256" t="s">
        <v>129</v>
      </c>
    </row>
    <row r="263" s="2" customFormat="1" ht="44.25" customHeight="1">
      <c r="A263" s="40"/>
      <c r="B263" s="41"/>
      <c r="C263" s="206" t="s">
        <v>397</v>
      </c>
      <c r="D263" s="206" t="s">
        <v>131</v>
      </c>
      <c r="E263" s="207" t="s">
        <v>952</v>
      </c>
      <c r="F263" s="208" t="s">
        <v>953</v>
      </c>
      <c r="G263" s="209" t="s">
        <v>202</v>
      </c>
      <c r="H263" s="210">
        <v>1110</v>
      </c>
      <c r="I263" s="211"/>
      <c r="J263" s="210">
        <f>ROUND(I263*H263,2)</f>
        <v>0</v>
      </c>
      <c r="K263" s="208" t="s">
        <v>296</v>
      </c>
      <c r="L263" s="46"/>
      <c r="M263" s="212" t="s">
        <v>19</v>
      </c>
      <c r="N263" s="213" t="s">
        <v>43</v>
      </c>
      <c r="O263" s="86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6" t="s">
        <v>136</v>
      </c>
      <c r="AT263" s="216" t="s">
        <v>131</v>
      </c>
      <c r="AU263" s="216" t="s">
        <v>82</v>
      </c>
      <c r="AY263" s="19" t="s">
        <v>129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9" t="s">
        <v>80</v>
      </c>
      <c r="BK263" s="217">
        <f>ROUND(I263*H263,2)</f>
        <v>0</v>
      </c>
      <c r="BL263" s="19" t="s">
        <v>136</v>
      </c>
      <c r="BM263" s="216" t="s">
        <v>954</v>
      </c>
    </row>
    <row r="264" s="2" customFormat="1">
      <c r="A264" s="40"/>
      <c r="B264" s="41"/>
      <c r="C264" s="42"/>
      <c r="D264" s="218" t="s">
        <v>138</v>
      </c>
      <c r="E264" s="42"/>
      <c r="F264" s="219" t="s">
        <v>955</v>
      </c>
      <c r="G264" s="42"/>
      <c r="H264" s="42"/>
      <c r="I264" s="220"/>
      <c r="J264" s="42"/>
      <c r="K264" s="42"/>
      <c r="L264" s="46"/>
      <c r="M264" s="221"/>
      <c r="N264" s="22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138</v>
      </c>
      <c r="AU264" s="19" t="s">
        <v>82</v>
      </c>
    </row>
    <row r="265" s="13" customFormat="1">
      <c r="A265" s="13"/>
      <c r="B265" s="225"/>
      <c r="C265" s="226"/>
      <c r="D265" s="218" t="s">
        <v>142</v>
      </c>
      <c r="E265" s="227" t="s">
        <v>19</v>
      </c>
      <c r="F265" s="228" t="s">
        <v>875</v>
      </c>
      <c r="G265" s="226"/>
      <c r="H265" s="227" t="s">
        <v>19</v>
      </c>
      <c r="I265" s="229"/>
      <c r="J265" s="226"/>
      <c r="K265" s="226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142</v>
      </c>
      <c r="AU265" s="234" t="s">
        <v>82</v>
      </c>
      <c r="AV265" s="13" t="s">
        <v>80</v>
      </c>
      <c r="AW265" s="13" t="s">
        <v>34</v>
      </c>
      <c r="AX265" s="13" t="s">
        <v>72</v>
      </c>
      <c r="AY265" s="234" t="s">
        <v>129</v>
      </c>
    </row>
    <row r="266" s="14" customFormat="1">
      <c r="A266" s="14"/>
      <c r="B266" s="235"/>
      <c r="C266" s="236"/>
      <c r="D266" s="218" t="s">
        <v>142</v>
      </c>
      <c r="E266" s="237" t="s">
        <v>19</v>
      </c>
      <c r="F266" s="238" t="s">
        <v>894</v>
      </c>
      <c r="G266" s="236"/>
      <c r="H266" s="239">
        <v>1110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142</v>
      </c>
      <c r="AU266" s="245" t="s">
        <v>82</v>
      </c>
      <c r="AV266" s="14" t="s">
        <v>82</v>
      </c>
      <c r="AW266" s="14" t="s">
        <v>34</v>
      </c>
      <c r="AX266" s="14" t="s">
        <v>72</v>
      </c>
      <c r="AY266" s="245" t="s">
        <v>129</v>
      </c>
    </row>
    <row r="267" s="15" customFormat="1">
      <c r="A267" s="15"/>
      <c r="B267" s="246"/>
      <c r="C267" s="247"/>
      <c r="D267" s="218" t="s">
        <v>142</v>
      </c>
      <c r="E267" s="248" t="s">
        <v>19</v>
      </c>
      <c r="F267" s="249" t="s">
        <v>153</v>
      </c>
      <c r="G267" s="247"/>
      <c r="H267" s="250">
        <v>1110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6" t="s">
        <v>142</v>
      </c>
      <c r="AU267" s="256" t="s">
        <v>82</v>
      </c>
      <c r="AV267" s="15" t="s">
        <v>136</v>
      </c>
      <c r="AW267" s="15" t="s">
        <v>34</v>
      </c>
      <c r="AX267" s="15" t="s">
        <v>80</v>
      </c>
      <c r="AY267" s="256" t="s">
        <v>129</v>
      </c>
    </row>
    <row r="268" s="2" customFormat="1" ht="24.15" customHeight="1">
      <c r="A268" s="40"/>
      <c r="B268" s="41"/>
      <c r="C268" s="206" t="s">
        <v>403</v>
      </c>
      <c r="D268" s="206" t="s">
        <v>131</v>
      </c>
      <c r="E268" s="207" t="s">
        <v>541</v>
      </c>
      <c r="F268" s="208" t="s">
        <v>542</v>
      </c>
      <c r="G268" s="209" t="s">
        <v>202</v>
      </c>
      <c r="H268" s="210">
        <v>1110</v>
      </c>
      <c r="I268" s="211"/>
      <c r="J268" s="210">
        <f>ROUND(I268*H268,2)</f>
        <v>0</v>
      </c>
      <c r="K268" s="208" t="s">
        <v>135</v>
      </c>
      <c r="L268" s="46"/>
      <c r="M268" s="212" t="s">
        <v>19</v>
      </c>
      <c r="N268" s="213" t="s">
        <v>43</v>
      </c>
      <c r="O268" s="86"/>
      <c r="P268" s="214">
        <f>O268*H268</f>
        <v>0</v>
      </c>
      <c r="Q268" s="214">
        <v>0.00025000000000000001</v>
      </c>
      <c r="R268" s="214">
        <f>Q268*H268</f>
        <v>0.27750000000000002</v>
      </c>
      <c r="S268" s="214">
        <v>0</v>
      </c>
      <c r="T268" s="21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6" t="s">
        <v>136</v>
      </c>
      <c r="AT268" s="216" t="s">
        <v>131</v>
      </c>
      <c r="AU268" s="216" t="s">
        <v>82</v>
      </c>
      <c r="AY268" s="19" t="s">
        <v>129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9" t="s">
        <v>80</v>
      </c>
      <c r="BK268" s="217">
        <f>ROUND(I268*H268,2)</f>
        <v>0</v>
      </c>
      <c r="BL268" s="19" t="s">
        <v>136</v>
      </c>
      <c r="BM268" s="216" t="s">
        <v>956</v>
      </c>
    </row>
    <row r="269" s="2" customFormat="1">
      <c r="A269" s="40"/>
      <c r="B269" s="41"/>
      <c r="C269" s="42"/>
      <c r="D269" s="218" t="s">
        <v>138</v>
      </c>
      <c r="E269" s="42"/>
      <c r="F269" s="219" t="s">
        <v>544</v>
      </c>
      <c r="G269" s="42"/>
      <c r="H269" s="42"/>
      <c r="I269" s="220"/>
      <c r="J269" s="42"/>
      <c r="K269" s="42"/>
      <c r="L269" s="46"/>
      <c r="M269" s="221"/>
      <c r="N269" s="22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138</v>
      </c>
      <c r="AU269" s="19" t="s">
        <v>82</v>
      </c>
    </row>
    <row r="270" s="2" customFormat="1">
      <c r="A270" s="40"/>
      <c r="B270" s="41"/>
      <c r="C270" s="42"/>
      <c r="D270" s="223" t="s">
        <v>140</v>
      </c>
      <c r="E270" s="42"/>
      <c r="F270" s="224" t="s">
        <v>545</v>
      </c>
      <c r="G270" s="42"/>
      <c r="H270" s="42"/>
      <c r="I270" s="220"/>
      <c r="J270" s="42"/>
      <c r="K270" s="42"/>
      <c r="L270" s="46"/>
      <c r="M270" s="221"/>
      <c r="N270" s="22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140</v>
      </c>
      <c r="AU270" s="19" t="s">
        <v>82</v>
      </c>
    </row>
    <row r="271" s="13" customFormat="1">
      <c r="A271" s="13"/>
      <c r="B271" s="225"/>
      <c r="C271" s="226"/>
      <c r="D271" s="218" t="s">
        <v>142</v>
      </c>
      <c r="E271" s="227" t="s">
        <v>19</v>
      </c>
      <c r="F271" s="228" t="s">
        <v>875</v>
      </c>
      <c r="G271" s="226"/>
      <c r="H271" s="227" t="s">
        <v>19</v>
      </c>
      <c r="I271" s="229"/>
      <c r="J271" s="226"/>
      <c r="K271" s="226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142</v>
      </c>
      <c r="AU271" s="234" t="s">
        <v>82</v>
      </c>
      <c r="AV271" s="13" t="s">
        <v>80</v>
      </c>
      <c r="AW271" s="13" t="s">
        <v>34</v>
      </c>
      <c r="AX271" s="13" t="s">
        <v>72</v>
      </c>
      <c r="AY271" s="234" t="s">
        <v>129</v>
      </c>
    </row>
    <row r="272" s="14" customFormat="1">
      <c r="A272" s="14"/>
      <c r="B272" s="235"/>
      <c r="C272" s="236"/>
      <c r="D272" s="218" t="s">
        <v>142</v>
      </c>
      <c r="E272" s="237" t="s">
        <v>19</v>
      </c>
      <c r="F272" s="238" t="s">
        <v>894</v>
      </c>
      <c r="G272" s="236"/>
      <c r="H272" s="239">
        <v>1110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142</v>
      </c>
      <c r="AU272" s="245" t="s">
        <v>82</v>
      </c>
      <c r="AV272" s="14" t="s">
        <v>82</v>
      </c>
      <c r="AW272" s="14" t="s">
        <v>34</v>
      </c>
      <c r="AX272" s="14" t="s">
        <v>72</v>
      </c>
      <c r="AY272" s="245" t="s">
        <v>129</v>
      </c>
    </row>
    <row r="273" s="15" customFormat="1">
      <c r="A273" s="15"/>
      <c r="B273" s="246"/>
      <c r="C273" s="247"/>
      <c r="D273" s="218" t="s">
        <v>142</v>
      </c>
      <c r="E273" s="248" t="s">
        <v>19</v>
      </c>
      <c r="F273" s="249" t="s">
        <v>153</v>
      </c>
      <c r="G273" s="247"/>
      <c r="H273" s="250">
        <v>1110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142</v>
      </c>
      <c r="AU273" s="256" t="s">
        <v>82</v>
      </c>
      <c r="AV273" s="15" t="s">
        <v>136</v>
      </c>
      <c r="AW273" s="15" t="s">
        <v>34</v>
      </c>
      <c r="AX273" s="15" t="s">
        <v>80</v>
      </c>
      <c r="AY273" s="256" t="s">
        <v>129</v>
      </c>
    </row>
    <row r="274" s="12" customFormat="1" ht="22.8" customHeight="1">
      <c r="A274" s="12"/>
      <c r="B274" s="190"/>
      <c r="C274" s="191"/>
      <c r="D274" s="192" t="s">
        <v>71</v>
      </c>
      <c r="E274" s="204" t="s">
        <v>706</v>
      </c>
      <c r="F274" s="204" t="s">
        <v>707</v>
      </c>
      <c r="G274" s="191"/>
      <c r="H274" s="191"/>
      <c r="I274" s="194"/>
      <c r="J274" s="205">
        <f>BK274</f>
        <v>0</v>
      </c>
      <c r="K274" s="191"/>
      <c r="L274" s="196"/>
      <c r="M274" s="197"/>
      <c r="N274" s="198"/>
      <c r="O274" s="198"/>
      <c r="P274" s="199">
        <f>SUM(P275:P289)</f>
        <v>0</v>
      </c>
      <c r="Q274" s="198"/>
      <c r="R274" s="199">
        <f>SUM(R275:R289)</f>
        <v>17.25704</v>
      </c>
      <c r="S274" s="198"/>
      <c r="T274" s="200">
        <f>SUM(T275:T289)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1" t="s">
        <v>80</v>
      </c>
      <c r="AT274" s="202" t="s">
        <v>71</v>
      </c>
      <c r="AU274" s="202" t="s">
        <v>80</v>
      </c>
      <c r="AY274" s="201" t="s">
        <v>129</v>
      </c>
      <c r="BK274" s="203">
        <f>SUM(BK275:BK289)</f>
        <v>0</v>
      </c>
    </row>
    <row r="275" s="2" customFormat="1" ht="24.15" customHeight="1">
      <c r="A275" s="40"/>
      <c r="B275" s="41"/>
      <c r="C275" s="206" t="s">
        <v>410</v>
      </c>
      <c r="D275" s="206" t="s">
        <v>131</v>
      </c>
      <c r="E275" s="207" t="s">
        <v>709</v>
      </c>
      <c r="F275" s="208" t="s">
        <v>710</v>
      </c>
      <c r="G275" s="209" t="s">
        <v>288</v>
      </c>
      <c r="H275" s="210">
        <v>140</v>
      </c>
      <c r="I275" s="211"/>
      <c r="J275" s="210">
        <f>ROUND(I275*H275,2)</f>
        <v>0</v>
      </c>
      <c r="K275" s="208" t="s">
        <v>135</v>
      </c>
      <c r="L275" s="46"/>
      <c r="M275" s="212" t="s">
        <v>19</v>
      </c>
      <c r="N275" s="213" t="s">
        <v>43</v>
      </c>
      <c r="O275" s="86"/>
      <c r="P275" s="214">
        <f>O275*H275</f>
        <v>0</v>
      </c>
      <c r="Q275" s="214">
        <v>0.10095</v>
      </c>
      <c r="R275" s="214">
        <f>Q275*H275</f>
        <v>14.132999999999999</v>
      </c>
      <c r="S275" s="214">
        <v>0</v>
      </c>
      <c r="T275" s="21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6" t="s">
        <v>136</v>
      </c>
      <c r="AT275" s="216" t="s">
        <v>131</v>
      </c>
      <c r="AU275" s="216" t="s">
        <v>82</v>
      </c>
      <c r="AY275" s="19" t="s">
        <v>129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9" t="s">
        <v>80</v>
      </c>
      <c r="BK275" s="217">
        <f>ROUND(I275*H275,2)</f>
        <v>0</v>
      </c>
      <c r="BL275" s="19" t="s">
        <v>136</v>
      </c>
      <c r="BM275" s="216" t="s">
        <v>957</v>
      </c>
    </row>
    <row r="276" s="2" customFormat="1">
      <c r="A276" s="40"/>
      <c r="B276" s="41"/>
      <c r="C276" s="42"/>
      <c r="D276" s="218" t="s">
        <v>138</v>
      </c>
      <c r="E276" s="42"/>
      <c r="F276" s="219" t="s">
        <v>712</v>
      </c>
      <c r="G276" s="42"/>
      <c r="H276" s="42"/>
      <c r="I276" s="220"/>
      <c r="J276" s="42"/>
      <c r="K276" s="42"/>
      <c r="L276" s="46"/>
      <c r="M276" s="221"/>
      <c r="N276" s="22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138</v>
      </c>
      <c r="AU276" s="19" t="s">
        <v>82</v>
      </c>
    </row>
    <row r="277" s="2" customFormat="1">
      <c r="A277" s="40"/>
      <c r="B277" s="41"/>
      <c r="C277" s="42"/>
      <c r="D277" s="223" t="s">
        <v>140</v>
      </c>
      <c r="E277" s="42"/>
      <c r="F277" s="224" t="s">
        <v>713</v>
      </c>
      <c r="G277" s="42"/>
      <c r="H277" s="42"/>
      <c r="I277" s="220"/>
      <c r="J277" s="42"/>
      <c r="K277" s="42"/>
      <c r="L277" s="46"/>
      <c r="M277" s="221"/>
      <c r="N277" s="22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140</v>
      </c>
      <c r="AU277" s="19" t="s">
        <v>82</v>
      </c>
    </row>
    <row r="278" s="13" customFormat="1">
      <c r="A278" s="13"/>
      <c r="B278" s="225"/>
      <c r="C278" s="226"/>
      <c r="D278" s="218" t="s">
        <v>142</v>
      </c>
      <c r="E278" s="227" t="s">
        <v>19</v>
      </c>
      <c r="F278" s="228" t="s">
        <v>714</v>
      </c>
      <c r="G278" s="226"/>
      <c r="H278" s="227" t="s">
        <v>19</v>
      </c>
      <c r="I278" s="229"/>
      <c r="J278" s="226"/>
      <c r="K278" s="226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142</v>
      </c>
      <c r="AU278" s="234" t="s">
        <v>82</v>
      </c>
      <c r="AV278" s="13" t="s">
        <v>80</v>
      </c>
      <c r="AW278" s="13" t="s">
        <v>34</v>
      </c>
      <c r="AX278" s="13" t="s">
        <v>72</v>
      </c>
      <c r="AY278" s="234" t="s">
        <v>129</v>
      </c>
    </row>
    <row r="279" s="13" customFormat="1">
      <c r="A279" s="13"/>
      <c r="B279" s="225"/>
      <c r="C279" s="226"/>
      <c r="D279" s="218" t="s">
        <v>142</v>
      </c>
      <c r="E279" s="227" t="s">
        <v>19</v>
      </c>
      <c r="F279" s="228" t="s">
        <v>715</v>
      </c>
      <c r="G279" s="226"/>
      <c r="H279" s="227" t="s">
        <v>19</v>
      </c>
      <c r="I279" s="229"/>
      <c r="J279" s="226"/>
      <c r="K279" s="226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142</v>
      </c>
      <c r="AU279" s="234" t="s">
        <v>82</v>
      </c>
      <c r="AV279" s="13" t="s">
        <v>80</v>
      </c>
      <c r="AW279" s="13" t="s">
        <v>34</v>
      </c>
      <c r="AX279" s="13" t="s">
        <v>72</v>
      </c>
      <c r="AY279" s="234" t="s">
        <v>129</v>
      </c>
    </row>
    <row r="280" s="14" customFormat="1">
      <c r="A280" s="14"/>
      <c r="B280" s="235"/>
      <c r="C280" s="236"/>
      <c r="D280" s="218" t="s">
        <v>142</v>
      </c>
      <c r="E280" s="237" t="s">
        <v>19</v>
      </c>
      <c r="F280" s="238" t="s">
        <v>901</v>
      </c>
      <c r="G280" s="236"/>
      <c r="H280" s="239">
        <v>140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142</v>
      </c>
      <c r="AU280" s="245" t="s">
        <v>82</v>
      </c>
      <c r="AV280" s="14" t="s">
        <v>82</v>
      </c>
      <c r="AW280" s="14" t="s">
        <v>34</v>
      </c>
      <c r="AX280" s="14" t="s">
        <v>72</v>
      </c>
      <c r="AY280" s="245" t="s">
        <v>129</v>
      </c>
    </row>
    <row r="281" s="15" customFormat="1">
      <c r="A281" s="15"/>
      <c r="B281" s="246"/>
      <c r="C281" s="247"/>
      <c r="D281" s="218" t="s">
        <v>142</v>
      </c>
      <c r="E281" s="248" t="s">
        <v>19</v>
      </c>
      <c r="F281" s="249" t="s">
        <v>153</v>
      </c>
      <c r="G281" s="247"/>
      <c r="H281" s="250">
        <v>140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6" t="s">
        <v>142</v>
      </c>
      <c r="AU281" s="256" t="s">
        <v>82</v>
      </c>
      <c r="AV281" s="15" t="s">
        <v>136</v>
      </c>
      <c r="AW281" s="15" t="s">
        <v>34</v>
      </c>
      <c r="AX281" s="15" t="s">
        <v>80</v>
      </c>
      <c r="AY281" s="256" t="s">
        <v>129</v>
      </c>
    </row>
    <row r="282" s="2" customFormat="1" ht="16.5" customHeight="1">
      <c r="A282" s="40"/>
      <c r="B282" s="41"/>
      <c r="C282" s="257" t="s">
        <v>417</v>
      </c>
      <c r="D282" s="257" t="s">
        <v>212</v>
      </c>
      <c r="E282" s="258" t="s">
        <v>723</v>
      </c>
      <c r="F282" s="259" t="s">
        <v>724</v>
      </c>
      <c r="G282" s="260" t="s">
        <v>288</v>
      </c>
      <c r="H282" s="261">
        <v>142</v>
      </c>
      <c r="I282" s="262"/>
      <c r="J282" s="261">
        <f>ROUND(I282*H282,2)</f>
        <v>0</v>
      </c>
      <c r="K282" s="259" t="s">
        <v>135</v>
      </c>
      <c r="L282" s="263"/>
      <c r="M282" s="264" t="s">
        <v>19</v>
      </c>
      <c r="N282" s="265" t="s">
        <v>43</v>
      </c>
      <c r="O282" s="86"/>
      <c r="P282" s="214">
        <f>O282*H282</f>
        <v>0</v>
      </c>
      <c r="Q282" s="214">
        <v>0.021999999999999999</v>
      </c>
      <c r="R282" s="214">
        <f>Q282*H282</f>
        <v>3.1239999999999997</v>
      </c>
      <c r="S282" s="214">
        <v>0</v>
      </c>
      <c r="T282" s="215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6" t="s">
        <v>199</v>
      </c>
      <c r="AT282" s="216" t="s">
        <v>212</v>
      </c>
      <c r="AU282" s="216" t="s">
        <v>82</v>
      </c>
      <c r="AY282" s="19" t="s">
        <v>129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9" t="s">
        <v>80</v>
      </c>
      <c r="BK282" s="217">
        <f>ROUND(I282*H282,2)</f>
        <v>0</v>
      </c>
      <c r="BL282" s="19" t="s">
        <v>136</v>
      </c>
      <c r="BM282" s="216" t="s">
        <v>958</v>
      </c>
    </row>
    <row r="283" s="2" customFormat="1">
      <c r="A283" s="40"/>
      <c r="B283" s="41"/>
      <c r="C283" s="42"/>
      <c r="D283" s="218" t="s">
        <v>138</v>
      </c>
      <c r="E283" s="42"/>
      <c r="F283" s="219" t="s">
        <v>724</v>
      </c>
      <c r="G283" s="42"/>
      <c r="H283" s="42"/>
      <c r="I283" s="220"/>
      <c r="J283" s="42"/>
      <c r="K283" s="42"/>
      <c r="L283" s="46"/>
      <c r="M283" s="221"/>
      <c r="N283" s="22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138</v>
      </c>
      <c r="AU283" s="19" t="s">
        <v>82</v>
      </c>
    </row>
    <row r="284" s="14" customFormat="1">
      <c r="A284" s="14"/>
      <c r="B284" s="235"/>
      <c r="C284" s="236"/>
      <c r="D284" s="218" t="s">
        <v>142</v>
      </c>
      <c r="E284" s="237" t="s">
        <v>19</v>
      </c>
      <c r="F284" s="238" t="s">
        <v>959</v>
      </c>
      <c r="G284" s="236"/>
      <c r="H284" s="239">
        <v>142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142</v>
      </c>
      <c r="AU284" s="245" t="s">
        <v>82</v>
      </c>
      <c r="AV284" s="14" t="s">
        <v>82</v>
      </c>
      <c r="AW284" s="14" t="s">
        <v>34</v>
      </c>
      <c r="AX284" s="14" t="s">
        <v>72</v>
      </c>
      <c r="AY284" s="245" t="s">
        <v>129</v>
      </c>
    </row>
    <row r="285" s="15" customFormat="1">
      <c r="A285" s="15"/>
      <c r="B285" s="246"/>
      <c r="C285" s="247"/>
      <c r="D285" s="218" t="s">
        <v>142</v>
      </c>
      <c r="E285" s="248" t="s">
        <v>19</v>
      </c>
      <c r="F285" s="249" t="s">
        <v>153</v>
      </c>
      <c r="G285" s="247"/>
      <c r="H285" s="250">
        <v>142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142</v>
      </c>
      <c r="AU285" s="256" t="s">
        <v>82</v>
      </c>
      <c r="AV285" s="15" t="s">
        <v>136</v>
      </c>
      <c r="AW285" s="15" t="s">
        <v>34</v>
      </c>
      <c r="AX285" s="15" t="s">
        <v>80</v>
      </c>
      <c r="AY285" s="256" t="s">
        <v>129</v>
      </c>
    </row>
    <row r="286" s="2" customFormat="1" ht="16.5" customHeight="1">
      <c r="A286" s="40"/>
      <c r="B286" s="41"/>
      <c r="C286" s="206" t="s">
        <v>422</v>
      </c>
      <c r="D286" s="206" t="s">
        <v>131</v>
      </c>
      <c r="E286" s="207" t="s">
        <v>960</v>
      </c>
      <c r="F286" s="208" t="s">
        <v>961</v>
      </c>
      <c r="G286" s="209" t="s">
        <v>323</v>
      </c>
      <c r="H286" s="210">
        <v>1</v>
      </c>
      <c r="I286" s="211"/>
      <c r="J286" s="210">
        <f>ROUND(I286*H286,2)</f>
        <v>0</v>
      </c>
      <c r="K286" s="208" t="s">
        <v>296</v>
      </c>
      <c r="L286" s="46"/>
      <c r="M286" s="212" t="s">
        <v>19</v>
      </c>
      <c r="N286" s="213" t="s">
        <v>43</v>
      </c>
      <c r="O286" s="86"/>
      <c r="P286" s="214">
        <f>O286*H286</f>
        <v>0</v>
      </c>
      <c r="Q286" s="214">
        <v>1.0000000000000001E-05</v>
      </c>
      <c r="R286" s="214">
        <f>Q286*H286</f>
        <v>1.0000000000000001E-05</v>
      </c>
      <c r="S286" s="214">
        <v>0</v>
      </c>
      <c r="T286" s="21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6" t="s">
        <v>136</v>
      </c>
      <c r="AT286" s="216" t="s">
        <v>131</v>
      </c>
      <c r="AU286" s="216" t="s">
        <v>82</v>
      </c>
      <c r="AY286" s="19" t="s">
        <v>129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9" t="s">
        <v>80</v>
      </c>
      <c r="BK286" s="217">
        <f>ROUND(I286*H286,2)</f>
        <v>0</v>
      </c>
      <c r="BL286" s="19" t="s">
        <v>136</v>
      </c>
      <c r="BM286" s="216" t="s">
        <v>962</v>
      </c>
    </row>
    <row r="287" s="2" customFormat="1">
      <c r="A287" s="40"/>
      <c r="B287" s="41"/>
      <c r="C287" s="42"/>
      <c r="D287" s="218" t="s">
        <v>138</v>
      </c>
      <c r="E287" s="42"/>
      <c r="F287" s="219" t="s">
        <v>961</v>
      </c>
      <c r="G287" s="42"/>
      <c r="H287" s="42"/>
      <c r="I287" s="220"/>
      <c r="J287" s="42"/>
      <c r="K287" s="42"/>
      <c r="L287" s="46"/>
      <c r="M287" s="221"/>
      <c r="N287" s="22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138</v>
      </c>
      <c r="AU287" s="19" t="s">
        <v>82</v>
      </c>
    </row>
    <row r="288" s="2" customFormat="1" ht="16.5" customHeight="1">
      <c r="A288" s="40"/>
      <c r="B288" s="41"/>
      <c r="C288" s="206" t="s">
        <v>426</v>
      </c>
      <c r="D288" s="206" t="s">
        <v>131</v>
      </c>
      <c r="E288" s="207" t="s">
        <v>963</v>
      </c>
      <c r="F288" s="208" t="s">
        <v>964</v>
      </c>
      <c r="G288" s="209" t="s">
        <v>323</v>
      </c>
      <c r="H288" s="210">
        <v>3</v>
      </c>
      <c r="I288" s="211"/>
      <c r="J288" s="210">
        <f>ROUND(I288*H288,2)</f>
        <v>0</v>
      </c>
      <c r="K288" s="208" t="s">
        <v>296</v>
      </c>
      <c r="L288" s="46"/>
      <c r="M288" s="212" t="s">
        <v>19</v>
      </c>
      <c r="N288" s="213" t="s">
        <v>43</v>
      </c>
      <c r="O288" s="86"/>
      <c r="P288" s="214">
        <f>O288*H288</f>
        <v>0</v>
      </c>
      <c r="Q288" s="214">
        <v>1.0000000000000001E-05</v>
      </c>
      <c r="R288" s="214">
        <f>Q288*H288</f>
        <v>3.0000000000000004E-05</v>
      </c>
      <c r="S288" s="214">
        <v>0</v>
      </c>
      <c r="T288" s="215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6" t="s">
        <v>136</v>
      </c>
      <c r="AT288" s="216" t="s">
        <v>131</v>
      </c>
      <c r="AU288" s="216" t="s">
        <v>82</v>
      </c>
      <c r="AY288" s="19" t="s">
        <v>129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9" t="s">
        <v>80</v>
      </c>
      <c r="BK288" s="217">
        <f>ROUND(I288*H288,2)</f>
        <v>0</v>
      </c>
      <c r="BL288" s="19" t="s">
        <v>136</v>
      </c>
      <c r="BM288" s="216" t="s">
        <v>965</v>
      </c>
    </row>
    <row r="289" s="2" customFormat="1">
      <c r="A289" s="40"/>
      <c r="B289" s="41"/>
      <c r="C289" s="42"/>
      <c r="D289" s="218" t="s">
        <v>138</v>
      </c>
      <c r="E289" s="42"/>
      <c r="F289" s="219" t="s">
        <v>964</v>
      </c>
      <c r="G289" s="42"/>
      <c r="H289" s="42"/>
      <c r="I289" s="220"/>
      <c r="J289" s="42"/>
      <c r="K289" s="42"/>
      <c r="L289" s="46"/>
      <c r="M289" s="221"/>
      <c r="N289" s="22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138</v>
      </c>
      <c r="AU289" s="19" t="s">
        <v>82</v>
      </c>
    </row>
    <row r="290" s="12" customFormat="1" ht="22.8" customHeight="1">
      <c r="A290" s="12"/>
      <c r="B290" s="190"/>
      <c r="C290" s="191"/>
      <c r="D290" s="192" t="s">
        <v>71</v>
      </c>
      <c r="E290" s="204" t="s">
        <v>811</v>
      </c>
      <c r="F290" s="204" t="s">
        <v>812</v>
      </c>
      <c r="G290" s="191"/>
      <c r="H290" s="191"/>
      <c r="I290" s="194"/>
      <c r="J290" s="205">
        <f>BK290</f>
        <v>0</v>
      </c>
      <c r="K290" s="191"/>
      <c r="L290" s="196"/>
      <c r="M290" s="197"/>
      <c r="N290" s="198"/>
      <c r="O290" s="198"/>
      <c r="P290" s="199">
        <f>SUM(P291:P293)</f>
        <v>0</v>
      </c>
      <c r="Q290" s="198"/>
      <c r="R290" s="199">
        <f>SUM(R291:R293)</f>
        <v>0</v>
      </c>
      <c r="S290" s="198"/>
      <c r="T290" s="200">
        <f>SUM(T291:T293)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80</v>
      </c>
      <c r="AT290" s="202" t="s">
        <v>71</v>
      </c>
      <c r="AU290" s="202" t="s">
        <v>80</v>
      </c>
      <c r="AY290" s="201" t="s">
        <v>129</v>
      </c>
      <c r="BK290" s="203">
        <f>SUM(BK291:BK293)</f>
        <v>0</v>
      </c>
    </row>
    <row r="291" s="2" customFormat="1" ht="16.5" customHeight="1">
      <c r="A291" s="40"/>
      <c r="B291" s="41"/>
      <c r="C291" s="206" t="s">
        <v>433</v>
      </c>
      <c r="D291" s="206" t="s">
        <v>131</v>
      </c>
      <c r="E291" s="207" t="s">
        <v>814</v>
      </c>
      <c r="F291" s="208" t="s">
        <v>815</v>
      </c>
      <c r="G291" s="209" t="s">
        <v>188</v>
      </c>
      <c r="H291" s="210">
        <v>24.690000000000001</v>
      </c>
      <c r="I291" s="211"/>
      <c r="J291" s="210">
        <f>ROUND(I291*H291,2)</f>
        <v>0</v>
      </c>
      <c r="K291" s="208" t="s">
        <v>135</v>
      </c>
      <c r="L291" s="46"/>
      <c r="M291" s="212" t="s">
        <v>19</v>
      </c>
      <c r="N291" s="213" t="s">
        <v>43</v>
      </c>
      <c r="O291" s="86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6" t="s">
        <v>136</v>
      </c>
      <c r="AT291" s="216" t="s">
        <v>131</v>
      </c>
      <c r="AU291" s="216" t="s">
        <v>82</v>
      </c>
      <c r="AY291" s="19" t="s">
        <v>129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9" t="s">
        <v>80</v>
      </c>
      <c r="BK291" s="217">
        <f>ROUND(I291*H291,2)</f>
        <v>0</v>
      </c>
      <c r="BL291" s="19" t="s">
        <v>136</v>
      </c>
      <c r="BM291" s="216" t="s">
        <v>966</v>
      </c>
    </row>
    <row r="292" s="2" customFormat="1">
      <c r="A292" s="40"/>
      <c r="B292" s="41"/>
      <c r="C292" s="42"/>
      <c r="D292" s="218" t="s">
        <v>138</v>
      </c>
      <c r="E292" s="42"/>
      <c r="F292" s="219" t="s">
        <v>817</v>
      </c>
      <c r="G292" s="42"/>
      <c r="H292" s="42"/>
      <c r="I292" s="220"/>
      <c r="J292" s="42"/>
      <c r="K292" s="42"/>
      <c r="L292" s="46"/>
      <c r="M292" s="221"/>
      <c r="N292" s="22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138</v>
      </c>
      <c r="AU292" s="19" t="s">
        <v>82</v>
      </c>
    </row>
    <row r="293" s="2" customFormat="1">
      <c r="A293" s="40"/>
      <c r="B293" s="41"/>
      <c r="C293" s="42"/>
      <c r="D293" s="223" t="s">
        <v>140</v>
      </c>
      <c r="E293" s="42"/>
      <c r="F293" s="224" t="s">
        <v>818</v>
      </c>
      <c r="G293" s="42"/>
      <c r="H293" s="42"/>
      <c r="I293" s="220"/>
      <c r="J293" s="42"/>
      <c r="K293" s="42"/>
      <c r="L293" s="46"/>
      <c r="M293" s="221"/>
      <c r="N293" s="22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140</v>
      </c>
      <c r="AU293" s="19" t="s">
        <v>82</v>
      </c>
    </row>
    <row r="294" s="12" customFormat="1" ht="22.8" customHeight="1">
      <c r="A294" s="12"/>
      <c r="B294" s="190"/>
      <c r="C294" s="191"/>
      <c r="D294" s="192" t="s">
        <v>71</v>
      </c>
      <c r="E294" s="204" t="s">
        <v>819</v>
      </c>
      <c r="F294" s="204" t="s">
        <v>820</v>
      </c>
      <c r="G294" s="191"/>
      <c r="H294" s="191"/>
      <c r="I294" s="194"/>
      <c r="J294" s="205">
        <f>BK294</f>
        <v>0</v>
      </c>
      <c r="K294" s="191"/>
      <c r="L294" s="196"/>
      <c r="M294" s="197"/>
      <c r="N294" s="198"/>
      <c r="O294" s="198"/>
      <c r="P294" s="199">
        <f>SUM(P295:P308)</f>
        <v>0</v>
      </c>
      <c r="Q294" s="198"/>
      <c r="R294" s="199">
        <f>SUM(R295:R308)</f>
        <v>0</v>
      </c>
      <c r="S294" s="198"/>
      <c r="T294" s="200">
        <f>SUM(T295:T308)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1" t="s">
        <v>80</v>
      </c>
      <c r="AT294" s="202" t="s">
        <v>71</v>
      </c>
      <c r="AU294" s="202" t="s">
        <v>80</v>
      </c>
      <c r="AY294" s="201" t="s">
        <v>129</v>
      </c>
      <c r="BK294" s="203">
        <f>SUM(BK295:BK308)</f>
        <v>0</v>
      </c>
    </row>
    <row r="295" s="2" customFormat="1" ht="24.15" customHeight="1">
      <c r="A295" s="40"/>
      <c r="B295" s="41"/>
      <c r="C295" s="206" t="s">
        <v>437</v>
      </c>
      <c r="D295" s="206" t="s">
        <v>131</v>
      </c>
      <c r="E295" s="207" t="s">
        <v>822</v>
      </c>
      <c r="F295" s="208" t="s">
        <v>823</v>
      </c>
      <c r="G295" s="209" t="s">
        <v>19</v>
      </c>
      <c r="H295" s="210">
        <v>0</v>
      </c>
      <c r="I295" s="211"/>
      <c r="J295" s="210">
        <f>ROUND(I295*H295,2)</f>
        <v>0</v>
      </c>
      <c r="K295" s="208" t="s">
        <v>824</v>
      </c>
      <c r="L295" s="46"/>
      <c r="M295" s="212" t="s">
        <v>19</v>
      </c>
      <c r="N295" s="213" t="s">
        <v>43</v>
      </c>
      <c r="O295" s="86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6" t="s">
        <v>136</v>
      </c>
      <c r="AT295" s="216" t="s">
        <v>131</v>
      </c>
      <c r="AU295" s="216" t="s">
        <v>82</v>
      </c>
      <c r="AY295" s="19" t="s">
        <v>129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9" t="s">
        <v>80</v>
      </c>
      <c r="BK295" s="217">
        <f>ROUND(I295*H295,2)</f>
        <v>0</v>
      </c>
      <c r="BL295" s="19" t="s">
        <v>136</v>
      </c>
      <c r="BM295" s="216" t="s">
        <v>967</v>
      </c>
    </row>
    <row r="296" s="2" customFormat="1">
      <c r="A296" s="40"/>
      <c r="B296" s="41"/>
      <c r="C296" s="42"/>
      <c r="D296" s="218" t="s">
        <v>138</v>
      </c>
      <c r="E296" s="42"/>
      <c r="F296" s="219" t="s">
        <v>823</v>
      </c>
      <c r="G296" s="42"/>
      <c r="H296" s="42"/>
      <c r="I296" s="220"/>
      <c r="J296" s="42"/>
      <c r="K296" s="42"/>
      <c r="L296" s="46"/>
      <c r="M296" s="221"/>
      <c r="N296" s="22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138</v>
      </c>
      <c r="AU296" s="19" t="s">
        <v>82</v>
      </c>
    </row>
    <row r="297" s="2" customFormat="1" ht="24.15" customHeight="1">
      <c r="A297" s="40"/>
      <c r="B297" s="41"/>
      <c r="C297" s="206" t="s">
        <v>442</v>
      </c>
      <c r="D297" s="206" t="s">
        <v>131</v>
      </c>
      <c r="E297" s="207" t="s">
        <v>968</v>
      </c>
      <c r="F297" s="208" t="s">
        <v>969</v>
      </c>
      <c r="G297" s="209" t="s">
        <v>323</v>
      </c>
      <c r="H297" s="210">
        <v>2</v>
      </c>
      <c r="I297" s="211"/>
      <c r="J297" s="210">
        <f>ROUND(I297*H297,2)</f>
        <v>0</v>
      </c>
      <c r="K297" s="208" t="s">
        <v>296</v>
      </c>
      <c r="L297" s="46"/>
      <c r="M297" s="212" t="s">
        <v>19</v>
      </c>
      <c r="N297" s="213" t="s">
        <v>43</v>
      </c>
      <c r="O297" s="86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6" t="s">
        <v>136</v>
      </c>
      <c r="AT297" s="216" t="s">
        <v>131</v>
      </c>
      <c r="AU297" s="216" t="s">
        <v>82</v>
      </c>
      <c r="AY297" s="19" t="s">
        <v>129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9" t="s">
        <v>80</v>
      </c>
      <c r="BK297" s="217">
        <f>ROUND(I297*H297,2)</f>
        <v>0</v>
      </c>
      <c r="BL297" s="19" t="s">
        <v>136</v>
      </c>
      <c r="BM297" s="216" t="s">
        <v>970</v>
      </c>
    </row>
    <row r="298" s="2" customFormat="1">
      <c r="A298" s="40"/>
      <c r="B298" s="41"/>
      <c r="C298" s="42"/>
      <c r="D298" s="218" t="s">
        <v>138</v>
      </c>
      <c r="E298" s="42"/>
      <c r="F298" s="219" t="s">
        <v>969</v>
      </c>
      <c r="G298" s="42"/>
      <c r="H298" s="42"/>
      <c r="I298" s="220"/>
      <c r="J298" s="42"/>
      <c r="K298" s="42"/>
      <c r="L298" s="46"/>
      <c r="M298" s="221"/>
      <c r="N298" s="22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138</v>
      </c>
      <c r="AU298" s="19" t="s">
        <v>82</v>
      </c>
    </row>
    <row r="299" s="2" customFormat="1" ht="16.5" customHeight="1">
      <c r="A299" s="40"/>
      <c r="B299" s="41"/>
      <c r="C299" s="206" t="s">
        <v>451</v>
      </c>
      <c r="D299" s="206" t="s">
        <v>131</v>
      </c>
      <c r="E299" s="207" t="s">
        <v>971</v>
      </c>
      <c r="F299" s="208" t="s">
        <v>972</v>
      </c>
      <c r="G299" s="209" t="s">
        <v>847</v>
      </c>
      <c r="H299" s="210">
        <v>3</v>
      </c>
      <c r="I299" s="211"/>
      <c r="J299" s="210">
        <f>ROUND(I299*H299,2)</f>
        <v>0</v>
      </c>
      <c r="K299" s="208" t="s">
        <v>296</v>
      </c>
      <c r="L299" s="46"/>
      <c r="M299" s="212" t="s">
        <v>19</v>
      </c>
      <c r="N299" s="213" t="s">
        <v>43</v>
      </c>
      <c r="O299" s="86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6" t="s">
        <v>136</v>
      </c>
      <c r="AT299" s="216" t="s">
        <v>131</v>
      </c>
      <c r="AU299" s="216" t="s">
        <v>82</v>
      </c>
      <c r="AY299" s="19" t="s">
        <v>129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9" t="s">
        <v>80</v>
      </c>
      <c r="BK299" s="217">
        <f>ROUND(I299*H299,2)</f>
        <v>0</v>
      </c>
      <c r="BL299" s="19" t="s">
        <v>136</v>
      </c>
      <c r="BM299" s="216" t="s">
        <v>973</v>
      </c>
    </row>
    <row r="300" s="2" customFormat="1">
      <c r="A300" s="40"/>
      <c r="B300" s="41"/>
      <c r="C300" s="42"/>
      <c r="D300" s="218" t="s">
        <v>138</v>
      </c>
      <c r="E300" s="42"/>
      <c r="F300" s="219" t="s">
        <v>972</v>
      </c>
      <c r="G300" s="42"/>
      <c r="H300" s="42"/>
      <c r="I300" s="220"/>
      <c r="J300" s="42"/>
      <c r="K300" s="42"/>
      <c r="L300" s="46"/>
      <c r="M300" s="221"/>
      <c r="N300" s="22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138</v>
      </c>
      <c r="AU300" s="19" t="s">
        <v>82</v>
      </c>
    </row>
    <row r="301" s="2" customFormat="1" ht="24.15" customHeight="1">
      <c r="A301" s="40"/>
      <c r="B301" s="41"/>
      <c r="C301" s="206" t="s">
        <v>458</v>
      </c>
      <c r="D301" s="206" t="s">
        <v>131</v>
      </c>
      <c r="E301" s="207" t="s">
        <v>974</v>
      </c>
      <c r="F301" s="208" t="s">
        <v>975</v>
      </c>
      <c r="G301" s="209" t="s">
        <v>323</v>
      </c>
      <c r="H301" s="210">
        <v>6</v>
      </c>
      <c r="I301" s="211"/>
      <c r="J301" s="210">
        <f>ROUND(I301*H301,2)</f>
        <v>0</v>
      </c>
      <c r="K301" s="208" t="s">
        <v>296</v>
      </c>
      <c r="L301" s="46"/>
      <c r="M301" s="212" t="s">
        <v>19</v>
      </c>
      <c r="N301" s="213" t="s">
        <v>43</v>
      </c>
      <c r="O301" s="86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6" t="s">
        <v>136</v>
      </c>
      <c r="AT301" s="216" t="s">
        <v>131</v>
      </c>
      <c r="AU301" s="216" t="s">
        <v>82</v>
      </c>
      <c r="AY301" s="19" t="s">
        <v>129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9" t="s">
        <v>80</v>
      </c>
      <c r="BK301" s="217">
        <f>ROUND(I301*H301,2)</f>
        <v>0</v>
      </c>
      <c r="BL301" s="19" t="s">
        <v>136</v>
      </c>
      <c r="BM301" s="216" t="s">
        <v>976</v>
      </c>
    </row>
    <row r="302" s="2" customFormat="1">
      <c r="A302" s="40"/>
      <c r="B302" s="41"/>
      <c r="C302" s="42"/>
      <c r="D302" s="218" t="s">
        <v>138</v>
      </c>
      <c r="E302" s="42"/>
      <c r="F302" s="219" t="s">
        <v>975</v>
      </c>
      <c r="G302" s="42"/>
      <c r="H302" s="42"/>
      <c r="I302" s="220"/>
      <c r="J302" s="42"/>
      <c r="K302" s="42"/>
      <c r="L302" s="46"/>
      <c r="M302" s="221"/>
      <c r="N302" s="22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138</v>
      </c>
      <c r="AU302" s="19" t="s">
        <v>82</v>
      </c>
    </row>
    <row r="303" s="2" customFormat="1" ht="16.5" customHeight="1">
      <c r="A303" s="40"/>
      <c r="B303" s="41"/>
      <c r="C303" s="206" t="s">
        <v>465</v>
      </c>
      <c r="D303" s="206" t="s">
        <v>131</v>
      </c>
      <c r="E303" s="207" t="s">
        <v>977</v>
      </c>
      <c r="F303" s="208" t="s">
        <v>978</v>
      </c>
      <c r="G303" s="209" t="s">
        <v>847</v>
      </c>
      <c r="H303" s="210">
        <v>3</v>
      </c>
      <c r="I303" s="211"/>
      <c r="J303" s="210">
        <f>ROUND(I303*H303,2)</f>
        <v>0</v>
      </c>
      <c r="K303" s="208" t="s">
        <v>296</v>
      </c>
      <c r="L303" s="46"/>
      <c r="M303" s="212" t="s">
        <v>19</v>
      </c>
      <c r="N303" s="213" t="s">
        <v>43</v>
      </c>
      <c r="O303" s="86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6" t="s">
        <v>136</v>
      </c>
      <c r="AT303" s="216" t="s">
        <v>131</v>
      </c>
      <c r="AU303" s="216" t="s">
        <v>82</v>
      </c>
      <c r="AY303" s="19" t="s">
        <v>129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9" t="s">
        <v>80</v>
      </c>
      <c r="BK303" s="217">
        <f>ROUND(I303*H303,2)</f>
        <v>0</v>
      </c>
      <c r="BL303" s="19" t="s">
        <v>136</v>
      </c>
      <c r="BM303" s="216" t="s">
        <v>979</v>
      </c>
    </row>
    <row r="304" s="2" customFormat="1">
      <c r="A304" s="40"/>
      <c r="B304" s="41"/>
      <c r="C304" s="42"/>
      <c r="D304" s="218" t="s">
        <v>138</v>
      </c>
      <c r="E304" s="42"/>
      <c r="F304" s="219" t="s">
        <v>978</v>
      </c>
      <c r="G304" s="42"/>
      <c r="H304" s="42"/>
      <c r="I304" s="220"/>
      <c r="J304" s="42"/>
      <c r="K304" s="42"/>
      <c r="L304" s="46"/>
      <c r="M304" s="221"/>
      <c r="N304" s="22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138</v>
      </c>
      <c r="AU304" s="19" t="s">
        <v>82</v>
      </c>
    </row>
    <row r="305" s="14" customFormat="1">
      <c r="A305" s="14"/>
      <c r="B305" s="235"/>
      <c r="C305" s="236"/>
      <c r="D305" s="218" t="s">
        <v>142</v>
      </c>
      <c r="E305" s="237" t="s">
        <v>19</v>
      </c>
      <c r="F305" s="238" t="s">
        <v>160</v>
      </c>
      <c r="G305" s="236"/>
      <c r="H305" s="239">
        <v>3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142</v>
      </c>
      <c r="AU305" s="245" t="s">
        <v>82</v>
      </c>
      <c r="AV305" s="14" t="s">
        <v>82</v>
      </c>
      <c r="AW305" s="14" t="s">
        <v>34</v>
      </c>
      <c r="AX305" s="14" t="s">
        <v>72</v>
      </c>
      <c r="AY305" s="245" t="s">
        <v>129</v>
      </c>
    </row>
    <row r="306" s="15" customFormat="1">
      <c r="A306" s="15"/>
      <c r="B306" s="246"/>
      <c r="C306" s="247"/>
      <c r="D306" s="218" t="s">
        <v>142</v>
      </c>
      <c r="E306" s="248" t="s">
        <v>19</v>
      </c>
      <c r="F306" s="249" t="s">
        <v>153</v>
      </c>
      <c r="G306" s="247"/>
      <c r="H306" s="250">
        <v>3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6" t="s">
        <v>142</v>
      </c>
      <c r="AU306" s="256" t="s">
        <v>82</v>
      </c>
      <c r="AV306" s="15" t="s">
        <v>136</v>
      </c>
      <c r="AW306" s="15" t="s">
        <v>34</v>
      </c>
      <c r="AX306" s="15" t="s">
        <v>80</v>
      </c>
      <c r="AY306" s="256" t="s">
        <v>129</v>
      </c>
    </row>
    <row r="307" s="2" customFormat="1" ht="21.75" customHeight="1">
      <c r="A307" s="40"/>
      <c r="B307" s="41"/>
      <c r="C307" s="206" t="s">
        <v>471</v>
      </c>
      <c r="D307" s="206" t="s">
        <v>131</v>
      </c>
      <c r="E307" s="207" t="s">
        <v>980</v>
      </c>
      <c r="F307" s="208" t="s">
        <v>981</v>
      </c>
      <c r="G307" s="209" t="s">
        <v>323</v>
      </c>
      <c r="H307" s="210">
        <v>3</v>
      </c>
      <c r="I307" s="211"/>
      <c r="J307" s="210">
        <f>ROUND(I307*H307,2)</f>
        <v>0</v>
      </c>
      <c r="K307" s="208" t="s">
        <v>296</v>
      </c>
      <c r="L307" s="46"/>
      <c r="M307" s="212" t="s">
        <v>19</v>
      </c>
      <c r="N307" s="213" t="s">
        <v>43</v>
      </c>
      <c r="O307" s="86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6" t="s">
        <v>136</v>
      </c>
      <c r="AT307" s="216" t="s">
        <v>131</v>
      </c>
      <c r="AU307" s="216" t="s">
        <v>82</v>
      </c>
      <c r="AY307" s="19" t="s">
        <v>129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9" t="s">
        <v>80</v>
      </c>
      <c r="BK307" s="217">
        <f>ROUND(I307*H307,2)</f>
        <v>0</v>
      </c>
      <c r="BL307" s="19" t="s">
        <v>136</v>
      </c>
      <c r="BM307" s="216" t="s">
        <v>982</v>
      </c>
    </row>
    <row r="308" s="2" customFormat="1">
      <c r="A308" s="40"/>
      <c r="B308" s="41"/>
      <c r="C308" s="42"/>
      <c r="D308" s="218" t="s">
        <v>138</v>
      </c>
      <c r="E308" s="42"/>
      <c r="F308" s="219" t="s">
        <v>981</v>
      </c>
      <c r="G308" s="42"/>
      <c r="H308" s="42"/>
      <c r="I308" s="220"/>
      <c r="J308" s="42"/>
      <c r="K308" s="42"/>
      <c r="L308" s="46"/>
      <c r="M308" s="277"/>
      <c r="N308" s="278"/>
      <c r="O308" s="279"/>
      <c r="P308" s="279"/>
      <c r="Q308" s="279"/>
      <c r="R308" s="279"/>
      <c r="S308" s="279"/>
      <c r="T308" s="28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138</v>
      </c>
      <c r="AU308" s="19" t="s">
        <v>82</v>
      </c>
    </row>
    <row r="309" s="2" customFormat="1" ht="6.96" customHeight="1">
      <c r="A309" s="40"/>
      <c r="B309" s="61"/>
      <c r="C309" s="62"/>
      <c r="D309" s="62"/>
      <c r="E309" s="62"/>
      <c r="F309" s="62"/>
      <c r="G309" s="62"/>
      <c r="H309" s="62"/>
      <c r="I309" s="62"/>
      <c r="J309" s="62"/>
      <c r="K309" s="62"/>
      <c r="L309" s="46"/>
      <c r="M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</row>
  </sheetData>
  <sheetProtection sheet="1" autoFilter="0" formatColumns="0" formatRows="0" objects="1" scenarios="1" spinCount="100000" saltValue="R8wvHHPZu27+espkBTjBVsQdghY6TNBQdZVtEcKrCOhEWHrRrUmFLE4RfUtpqpOZ6kF0cTzeDuo7jFMUqAYS9w==" hashValue="Y7/LA8Y67tr50sK7ggrRpg0Dw7TBgajwFs9CIXaLtYle2wQ7DX4BvcrW+8SuzEe2eXFKEA/BIqn+Tv1ROh4hxQ==" algorithmName="SHA-512" password="CC35"/>
  <autoFilter ref="C88:K30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2_02/122251106"/>
    <hyperlink ref="F100" r:id="rId2" display="https://podminky.urs.cz/item/CS_URS_2022_02/133251101"/>
    <hyperlink ref="F106" r:id="rId3" display="https://podminky.urs.cz/item/CS_URS_2022_02/162751113"/>
    <hyperlink ref="F111" r:id="rId4" display="https://podminky.urs.cz/item/CS_URS_2022_02/171251201"/>
    <hyperlink ref="F114" r:id="rId5" display="https://podminky.urs.cz/item/CS_URS_2022_02/171201231"/>
    <hyperlink ref="F119" r:id="rId6" display="https://podminky.urs.cz/item/CS_URS_2022_02/180404112"/>
    <hyperlink ref="F130" r:id="rId7" display="https://podminky.urs.cz/item/CS_URS_2022_02/182351123"/>
    <hyperlink ref="F140" r:id="rId8" display="https://podminky.urs.cz/item/CS_URS_2022_02/181951111"/>
    <hyperlink ref="F146" r:id="rId9" display="https://podminky.urs.cz/item/CS_URS_2022_02/181951112"/>
    <hyperlink ref="F154" r:id="rId10" display="https://podminky.urs.cz/item/CS_URS_2022_02/113107242"/>
    <hyperlink ref="F160" r:id="rId11" display="https://podminky.urs.cz/item/CS_URS_2022_02/113204111"/>
    <hyperlink ref="F190" r:id="rId12" display="https://podminky.urs.cz/item/CS_URS_2022_02/997221861"/>
    <hyperlink ref="F193" r:id="rId13" display="https://podminky.urs.cz/item/CS_URS_2022_02/997221862"/>
    <hyperlink ref="F196" r:id="rId14" display="https://podminky.urs.cz/item/CS_URS_2022_02/997221875"/>
    <hyperlink ref="F199" r:id="rId15" display="https://podminky.urs.cz/item/CS_URS_2022_02/997013871"/>
    <hyperlink ref="F203" r:id="rId16" display="https://podminky.urs.cz/item/CS_URS_2022_02/275313811"/>
    <hyperlink ref="F209" r:id="rId17" display="https://podminky.urs.cz/item/CS_URS_2022_02/275353102"/>
    <hyperlink ref="F214" r:id="rId18" display="https://podminky.urs.cz/item/CS_URS_2022_02/275353109"/>
    <hyperlink ref="F222" r:id="rId19" display="https://podminky.urs.cz/item/CS_URS_2022_02/338171111"/>
    <hyperlink ref="F229" r:id="rId20" display="https://podminky.urs.cz/item/CS_URS_2022_02/783614561"/>
    <hyperlink ref="F235" r:id="rId21" display="https://podminky.urs.cz/item/CS_URS_2022_02/564760111"/>
    <hyperlink ref="F253" r:id="rId22" display="https://podminky.urs.cz/item/CS_URS_2022_02/564751112"/>
    <hyperlink ref="F259" r:id="rId23" display="https://podminky.urs.cz/item/CS_URS_2022_02/564821111"/>
    <hyperlink ref="F270" r:id="rId24" display="https://podminky.urs.cz/item/CS_URS_2022_02/919726201"/>
    <hyperlink ref="F277" r:id="rId25" display="https://podminky.urs.cz/item/CS_URS_2022_02/916331112"/>
    <hyperlink ref="F293" r:id="rId26" display="https://podminky.urs.cz/item/CS_URS_2022_02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15</v>
      </c>
      <c r="L6" s="22"/>
    </row>
    <row r="7" s="1" customFormat="1" ht="16.5" customHeight="1">
      <c r="B7" s="22"/>
      <c r="E7" s="135" t="str">
        <f>'Rekapitulace stavby'!K6</f>
        <v xml:space="preserve"> ZŠ Krušnohorská - Rekonstrukce stávajícího sportovního hřiště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28. 11. 2023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07.25" customHeight="1">
      <c r="A27" s="140"/>
      <c r="B27" s="141"/>
      <c r="C27" s="140"/>
      <c r="D27" s="140"/>
      <c r="E27" s="142" t="s">
        <v>984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ROUND((SUM(BE85:BE106)),  2)</f>
        <v>0</v>
      </c>
      <c r="G33" s="40"/>
      <c r="H33" s="40"/>
      <c r="I33" s="150">
        <v>0.20999999999999999</v>
      </c>
      <c r="J33" s="149">
        <f>ROUND(((SUM(BE85:BE106))*I33),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ROUND((SUM(BF85:BF106)),  2)</f>
        <v>0</v>
      </c>
      <c r="G34" s="40"/>
      <c r="H34" s="40"/>
      <c r="I34" s="150">
        <v>0.14999999999999999</v>
      </c>
      <c r="J34" s="149">
        <f>ROUND(((SUM(BF85:BF106))*I34),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ROUND((SUM(BG85:BG106)),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ROUND((SUM(BH85:BH106)),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ROUND((SUM(BI85:BI106)),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 ZŠ Krušnohorská - Rekonstrukce stávajícího sportovního hřiště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09 -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Karlovy Vary</v>
      </c>
      <c r="G52" s="42"/>
      <c r="H52" s="42"/>
      <c r="I52" s="34" t="s">
        <v>23</v>
      </c>
      <c r="J52" s="74" t="str">
        <f>IF(J12="","",J12)</f>
        <v>28. 11. 2023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34" t="s">
        <v>32</v>
      </c>
      <c r="J54" s="38" t="str">
        <f>E21</f>
        <v>DPT projekty Ostrov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DPT projekty Ostrov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985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987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988</v>
      </c>
      <c r="E63" s="176"/>
      <c r="F63" s="176"/>
      <c r="G63" s="176"/>
      <c r="H63" s="176"/>
      <c r="I63" s="176"/>
      <c r="J63" s="177">
        <f>J95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989</v>
      </c>
      <c r="E64" s="176"/>
      <c r="F64" s="176"/>
      <c r="G64" s="176"/>
      <c r="H64" s="176"/>
      <c r="I64" s="176"/>
      <c r="J64" s="177">
        <f>J99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990</v>
      </c>
      <c r="E65" s="176"/>
      <c r="F65" s="176"/>
      <c r="G65" s="176"/>
      <c r="H65" s="176"/>
      <c r="I65" s="176"/>
      <c r="J65" s="177">
        <f>J103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 xml:space="preserve"> ZŠ Krušnohorská - Rekonstrukce stávajícího sportovního hřiště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90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09 - Vedlejší rozpočtové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Karlovy Vary</v>
      </c>
      <c r="G79" s="42"/>
      <c r="H79" s="42"/>
      <c r="I79" s="34" t="s">
        <v>23</v>
      </c>
      <c r="J79" s="74" t="str">
        <f>IF(J12="","",J12)</f>
        <v>28. 11. 2023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Statutární město Karlovy Vary</v>
      </c>
      <c r="G81" s="42"/>
      <c r="H81" s="42"/>
      <c r="I81" s="34" t="s">
        <v>32</v>
      </c>
      <c r="J81" s="38" t="str">
        <f>E21</f>
        <v>DPT projekty Ostrov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DPT projekty Ostrov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115</v>
      </c>
      <c r="D84" s="182" t="s">
        <v>57</v>
      </c>
      <c r="E84" s="182" t="s">
        <v>53</v>
      </c>
      <c r="F84" s="182" t="s">
        <v>54</v>
      </c>
      <c r="G84" s="182" t="s">
        <v>116</v>
      </c>
      <c r="H84" s="182" t="s">
        <v>117</v>
      </c>
      <c r="I84" s="182" t="s">
        <v>118</v>
      </c>
      <c r="J84" s="182" t="s">
        <v>95</v>
      </c>
      <c r="K84" s="183" t="s">
        <v>119</v>
      </c>
      <c r="L84" s="184"/>
      <c r="M84" s="94" t="s">
        <v>19</v>
      </c>
      <c r="N84" s="95" t="s">
        <v>42</v>
      </c>
      <c r="O84" s="95" t="s">
        <v>120</v>
      </c>
      <c r="P84" s="95" t="s">
        <v>121</v>
      </c>
      <c r="Q84" s="95" t="s">
        <v>122</v>
      </c>
      <c r="R84" s="95" t="s">
        <v>123</v>
      </c>
      <c r="S84" s="95" t="s">
        <v>124</v>
      </c>
      <c r="T84" s="96" t="s">
        <v>125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126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96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71</v>
      </c>
      <c r="E86" s="193" t="s">
        <v>991</v>
      </c>
      <c r="F86" s="193" t="s">
        <v>87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P87+P91+P95+P99+P103</f>
        <v>0</v>
      </c>
      <c r="Q86" s="198"/>
      <c r="R86" s="199">
        <f>R87+R91+R95+R99+R103</f>
        <v>0</v>
      </c>
      <c r="S86" s="198"/>
      <c r="T86" s="200">
        <f>T87+T91+T95+T99+T103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179</v>
      </c>
      <c r="AT86" s="202" t="s">
        <v>71</v>
      </c>
      <c r="AU86" s="202" t="s">
        <v>72</v>
      </c>
      <c r="AY86" s="201" t="s">
        <v>129</v>
      </c>
      <c r="BK86" s="203">
        <f>BK87+BK91+BK95+BK99+BK103</f>
        <v>0</v>
      </c>
    </row>
    <row r="87" s="12" customFormat="1" ht="22.8" customHeight="1">
      <c r="A87" s="12"/>
      <c r="B87" s="190"/>
      <c r="C87" s="191"/>
      <c r="D87" s="192" t="s">
        <v>71</v>
      </c>
      <c r="E87" s="204" t="s">
        <v>992</v>
      </c>
      <c r="F87" s="204" t="s">
        <v>993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SUM(P88:P90)</f>
        <v>0</v>
      </c>
      <c r="Q87" s="198"/>
      <c r="R87" s="199">
        <f>SUM(R88:R90)</f>
        <v>0</v>
      </c>
      <c r="S87" s="198"/>
      <c r="T87" s="20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179</v>
      </c>
      <c r="AT87" s="202" t="s">
        <v>71</v>
      </c>
      <c r="AU87" s="202" t="s">
        <v>80</v>
      </c>
      <c r="AY87" s="201" t="s">
        <v>129</v>
      </c>
      <c r="BK87" s="203">
        <f>SUM(BK88:BK90)</f>
        <v>0</v>
      </c>
    </row>
    <row r="88" s="2" customFormat="1" ht="16.5" customHeight="1">
      <c r="A88" s="40"/>
      <c r="B88" s="41"/>
      <c r="C88" s="206" t="s">
        <v>80</v>
      </c>
      <c r="D88" s="206" t="s">
        <v>131</v>
      </c>
      <c r="E88" s="207" t="s">
        <v>994</v>
      </c>
      <c r="F88" s="208" t="s">
        <v>995</v>
      </c>
      <c r="G88" s="209" t="s">
        <v>775</v>
      </c>
      <c r="H88" s="210">
        <v>1</v>
      </c>
      <c r="I88" s="211"/>
      <c r="J88" s="210">
        <f>ROUND(I88*H88,2)</f>
        <v>0</v>
      </c>
      <c r="K88" s="208" t="s">
        <v>135</v>
      </c>
      <c r="L88" s="46"/>
      <c r="M88" s="212" t="s">
        <v>19</v>
      </c>
      <c r="N88" s="213" t="s">
        <v>43</v>
      </c>
      <c r="O88" s="86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6" t="s">
        <v>996</v>
      </c>
      <c r="AT88" s="216" t="s">
        <v>131</v>
      </c>
      <c r="AU88" s="216" t="s">
        <v>82</v>
      </c>
      <c r="AY88" s="19" t="s">
        <v>129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9" t="s">
        <v>80</v>
      </c>
      <c r="BK88" s="217">
        <f>ROUND(I88*H88,2)</f>
        <v>0</v>
      </c>
      <c r="BL88" s="19" t="s">
        <v>996</v>
      </c>
      <c r="BM88" s="216" t="s">
        <v>997</v>
      </c>
    </row>
    <row r="89" s="2" customFormat="1">
      <c r="A89" s="40"/>
      <c r="B89" s="41"/>
      <c r="C89" s="42"/>
      <c r="D89" s="218" t="s">
        <v>138</v>
      </c>
      <c r="E89" s="42"/>
      <c r="F89" s="219" t="s">
        <v>995</v>
      </c>
      <c r="G89" s="42"/>
      <c r="H89" s="42"/>
      <c r="I89" s="220"/>
      <c r="J89" s="42"/>
      <c r="K89" s="42"/>
      <c r="L89" s="46"/>
      <c r="M89" s="221"/>
      <c r="N89" s="22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138</v>
      </c>
      <c r="AU89" s="19" t="s">
        <v>82</v>
      </c>
    </row>
    <row r="90" s="2" customFormat="1">
      <c r="A90" s="40"/>
      <c r="B90" s="41"/>
      <c r="C90" s="42"/>
      <c r="D90" s="223" t="s">
        <v>140</v>
      </c>
      <c r="E90" s="42"/>
      <c r="F90" s="224" t="s">
        <v>998</v>
      </c>
      <c r="G90" s="42"/>
      <c r="H90" s="42"/>
      <c r="I90" s="220"/>
      <c r="J90" s="42"/>
      <c r="K90" s="42"/>
      <c r="L90" s="46"/>
      <c r="M90" s="221"/>
      <c r="N90" s="22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140</v>
      </c>
      <c r="AU90" s="19" t="s">
        <v>82</v>
      </c>
    </row>
    <row r="91" s="12" customFormat="1" ht="22.8" customHeight="1">
      <c r="A91" s="12"/>
      <c r="B91" s="190"/>
      <c r="C91" s="191"/>
      <c r="D91" s="192" t="s">
        <v>71</v>
      </c>
      <c r="E91" s="204" t="s">
        <v>999</v>
      </c>
      <c r="F91" s="204" t="s">
        <v>1000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SUM(P92:P94)</f>
        <v>0</v>
      </c>
      <c r="Q91" s="198"/>
      <c r="R91" s="199">
        <f>SUM(R92:R94)</f>
        <v>0</v>
      </c>
      <c r="S91" s="198"/>
      <c r="T91" s="200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179</v>
      </c>
      <c r="AT91" s="202" t="s">
        <v>71</v>
      </c>
      <c r="AU91" s="202" t="s">
        <v>80</v>
      </c>
      <c r="AY91" s="201" t="s">
        <v>129</v>
      </c>
      <c r="BK91" s="203">
        <f>SUM(BK92:BK94)</f>
        <v>0</v>
      </c>
    </row>
    <row r="92" s="2" customFormat="1" ht="16.5" customHeight="1">
      <c r="A92" s="40"/>
      <c r="B92" s="41"/>
      <c r="C92" s="206" t="s">
        <v>82</v>
      </c>
      <c r="D92" s="206" t="s">
        <v>131</v>
      </c>
      <c r="E92" s="207" t="s">
        <v>1001</v>
      </c>
      <c r="F92" s="208" t="s">
        <v>1000</v>
      </c>
      <c r="G92" s="209" t="s">
        <v>775</v>
      </c>
      <c r="H92" s="210">
        <v>1</v>
      </c>
      <c r="I92" s="211"/>
      <c r="J92" s="210">
        <f>ROUND(I92*H92,2)</f>
        <v>0</v>
      </c>
      <c r="K92" s="208" t="s">
        <v>135</v>
      </c>
      <c r="L92" s="46"/>
      <c r="M92" s="212" t="s">
        <v>19</v>
      </c>
      <c r="N92" s="213" t="s">
        <v>43</v>
      </c>
      <c r="O92" s="86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996</v>
      </c>
      <c r="AT92" s="216" t="s">
        <v>131</v>
      </c>
      <c r="AU92" s="216" t="s">
        <v>82</v>
      </c>
      <c r="AY92" s="19" t="s">
        <v>129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9" t="s">
        <v>80</v>
      </c>
      <c r="BK92" s="217">
        <f>ROUND(I92*H92,2)</f>
        <v>0</v>
      </c>
      <c r="BL92" s="19" t="s">
        <v>996</v>
      </c>
      <c r="BM92" s="216" t="s">
        <v>1002</v>
      </c>
    </row>
    <row r="93" s="2" customFormat="1">
      <c r="A93" s="40"/>
      <c r="B93" s="41"/>
      <c r="C93" s="42"/>
      <c r="D93" s="218" t="s">
        <v>138</v>
      </c>
      <c r="E93" s="42"/>
      <c r="F93" s="219" t="s">
        <v>1000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138</v>
      </c>
      <c r="AU93" s="19" t="s">
        <v>82</v>
      </c>
    </row>
    <row r="94" s="2" customFormat="1">
      <c r="A94" s="40"/>
      <c r="B94" s="41"/>
      <c r="C94" s="42"/>
      <c r="D94" s="223" t="s">
        <v>140</v>
      </c>
      <c r="E94" s="42"/>
      <c r="F94" s="224" t="s">
        <v>1003</v>
      </c>
      <c r="G94" s="42"/>
      <c r="H94" s="42"/>
      <c r="I94" s="220"/>
      <c r="J94" s="42"/>
      <c r="K94" s="42"/>
      <c r="L94" s="46"/>
      <c r="M94" s="221"/>
      <c r="N94" s="22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140</v>
      </c>
      <c r="AU94" s="19" t="s">
        <v>82</v>
      </c>
    </row>
    <row r="95" s="12" customFormat="1" ht="22.8" customHeight="1">
      <c r="A95" s="12"/>
      <c r="B95" s="190"/>
      <c r="C95" s="191"/>
      <c r="D95" s="192" t="s">
        <v>71</v>
      </c>
      <c r="E95" s="204" t="s">
        <v>1004</v>
      </c>
      <c r="F95" s="204" t="s">
        <v>1005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SUM(P96:P98)</f>
        <v>0</v>
      </c>
      <c r="Q95" s="198"/>
      <c r="R95" s="199">
        <f>SUM(R96:R98)</f>
        <v>0</v>
      </c>
      <c r="S95" s="198"/>
      <c r="T95" s="20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179</v>
      </c>
      <c r="AT95" s="202" t="s">
        <v>71</v>
      </c>
      <c r="AU95" s="202" t="s">
        <v>80</v>
      </c>
      <c r="AY95" s="201" t="s">
        <v>129</v>
      </c>
      <c r="BK95" s="203">
        <f>SUM(BK96:BK98)</f>
        <v>0</v>
      </c>
    </row>
    <row r="96" s="2" customFormat="1" ht="24.15" customHeight="1">
      <c r="A96" s="40"/>
      <c r="B96" s="41"/>
      <c r="C96" s="206" t="s">
        <v>160</v>
      </c>
      <c r="D96" s="206" t="s">
        <v>131</v>
      </c>
      <c r="E96" s="207" t="s">
        <v>1006</v>
      </c>
      <c r="F96" s="208" t="s">
        <v>1007</v>
      </c>
      <c r="G96" s="209" t="s">
        <v>775</v>
      </c>
      <c r="H96" s="210">
        <v>1</v>
      </c>
      <c r="I96" s="211"/>
      <c r="J96" s="210">
        <f>ROUND(I96*H96,2)</f>
        <v>0</v>
      </c>
      <c r="K96" s="208" t="s">
        <v>135</v>
      </c>
      <c r="L96" s="46"/>
      <c r="M96" s="212" t="s">
        <v>19</v>
      </c>
      <c r="N96" s="213" t="s">
        <v>43</v>
      </c>
      <c r="O96" s="86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996</v>
      </c>
      <c r="AT96" s="216" t="s">
        <v>131</v>
      </c>
      <c r="AU96" s="216" t="s">
        <v>82</v>
      </c>
      <c r="AY96" s="19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9" t="s">
        <v>80</v>
      </c>
      <c r="BK96" s="217">
        <f>ROUND(I96*H96,2)</f>
        <v>0</v>
      </c>
      <c r="BL96" s="19" t="s">
        <v>996</v>
      </c>
      <c r="BM96" s="216" t="s">
        <v>1008</v>
      </c>
    </row>
    <row r="97" s="2" customFormat="1">
      <c r="A97" s="40"/>
      <c r="B97" s="41"/>
      <c r="C97" s="42"/>
      <c r="D97" s="218" t="s">
        <v>138</v>
      </c>
      <c r="E97" s="42"/>
      <c r="F97" s="219" t="s">
        <v>1007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138</v>
      </c>
      <c r="AU97" s="19" t="s">
        <v>82</v>
      </c>
    </row>
    <row r="98" s="2" customFormat="1">
      <c r="A98" s="40"/>
      <c r="B98" s="41"/>
      <c r="C98" s="42"/>
      <c r="D98" s="223" t="s">
        <v>140</v>
      </c>
      <c r="E98" s="42"/>
      <c r="F98" s="224" t="s">
        <v>1009</v>
      </c>
      <c r="G98" s="42"/>
      <c r="H98" s="42"/>
      <c r="I98" s="220"/>
      <c r="J98" s="42"/>
      <c r="K98" s="42"/>
      <c r="L98" s="46"/>
      <c r="M98" s="221"/>
      <c r="N98" s="22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140</v>
      </c>
      <c r="AU98" s="19" t="s">
        <v>82</v>
      </c>
    </row>
    <row r="99" s="12" customFormat="1" ht="22.8" customHeight="1">
      <c r="A99" s="12"/>
      <c r="B99" s="190"/>
      <c r="C99" s="191"/>
      <c r="D99" s="192" t="s">
        <v>71</v>
      </c>
      <c r="E99" s="204" t="s">
        <v>1010</v>
      </c>
      <c r="F99" s="204" t="s">
        <v>1011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SUM(P100:P102)</f>
        <v>0</v>
      </c>
      <c r="Q99" s="198"/>
      <c r="R99" s="199">
        <f>SUM(R100:R102)</f>
        <v>0</v>
      </c>
      <c r="S99" s="198"/>
      <c r="T99" s="20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179</v>
      </c>
      <c r="AT99" s="202" t="s">
        <v>71</v>
      </c>
      <c r="AU99" s="202" t="s">
        <v>80</v>
      </c>
      <c r="AY99" s="201" t="s">
        <v>129</v>
      </c>
      <c r="BK99" s="203">
        <f>SUM(BK100:BK102)</f>
        <v>0</v>
      </c>
    </row>
    <row r="100" s="2" customFormat="1" ht="16.5" customHeight="1">
      <c r="A100" s="40"/>
      <c r="B100" s="41"/>
      <c r="C100" s="206" t="s">
        <v>136</v>
      </c>
      <c r="D100" s="206" t="s">
        <v>131</v>
      </c>
      <c r="E100" s="207" t="s">
        <v>1012</v>
      </c>
      <c r="F100" s="208" t="s">
        <v>1011</v>
      </c>
      <c r="G100" s="209" t="s">
        <v>775</v>
      </c>
      <c r="H100" s="210">
        <v>1</v>
      </c>
      <c r="I100" s="211"/>
      <c r="J100" s="210">
        <f>ROUND(I100*H100,2)</f>
        <v>0</v>
      </c>
      <c r="K100" s="208" t="s">
        <v>135</v>
      </c>
      <c r="L100" s="46"/>
      <c r="M100" s="212" t="s">
        <v>19</v>
      </c>
      <c r="N100" s="213" t="s">
        <v>43</v>
      </c>
      <c r="O100" s="86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6" t="s">
        <v>996</v>
      </c>
      <c r="AT100" s="216" t="s">
        <v>131</v>
      </c>
      <c r="AU100" s="216" t="s">
        <v>82</v>
      </c>
      <c r="AY100" s="19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9" t="s">
        <v>80</v>
      </c>
      <c r="BK100" s="217">
        <f>ROUND(I100*H100,2)</f>
        <v>0</v>
      </c>
      <c r="BL100" s="19" t="s">
        <v>996</v>
      </c>
      <c r="BM100" s="216" t="s">
        <v>1013</v>
      </c>
    </row>
    <row r="101" s="2" customFormat="1">
      <c r="A101" s="40"/>
      <c r="B101" s="41"/>
      <c r="C101" s="42"/>
      <c r="D101" s="218" t="s">
        <v>138</v>
      </c>
      <c r="E101" s="42"/>
      <c r="F101" s="219" t="s">
        <v>1011</v>
      </c>
      <c r="G101" s="42"/>
      <c r="H101" s="42"/>
      <c r="I101" s="220"/>
      <c r="J101" s="42"/>
      <c r="K101" s="42"/>
      <c r="L101" s="46"/>
      <c r="M101" s="221"/>
      <c r="N101" s="22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138</v>
      </c>
      <c r="AU101" s="19" t="s">
        <v>82</v>
      </c>
    </row>
    <row r="102" s="2" customFormat="1">
      <c r="A102" s="40"/>
      <c r="B102" s="41"/>
      <c r="C102" s="42"/>
      <c r="D102" s="223" t="s">
        <v>140</v>
      </c>
      <c r="E102" s="42"/>
      <c r="F102" s="224" t="s">
        <v>1014</v>
      </c>
      <c r="G102" s="42"/>
      <c r="H102" s="42"/>
      <c r="I102" s="220"/>
      <c r="J102" s="42"/>
      <c r="K102" s="42"/>
      <c r="L102" s="46"/>
      <c r="M102" s="221"/>
      <c r="N102" s="22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82</v>
      </c>
    </row>
    <row r="103" s="12" customFormat="1" ht="22.8" customHeight="1">
      <c r="A103" s="12"/>
      <c r="B103" s="190"/>
      <c r="C103" s="191"/>
      <c r="D103" s="192" t="s">
        <v>71</v>
      </c>
      <c r="E103" s="204" t="s">
        <v>1015</v>
      </c>
      <c r="F103" s="204" t="s">
        <v>1016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SUM(P104:P106)</f>
        <v>0</v>
      </c>
      <c r="Q103" s="198"/>
      <c r="R103" s="199">
        <f>SUM(R104:R106)</f>
        <v>0</v>
      </c>
      <c r="S103" s="198"/>
      <c r="T103" s="200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179</v>
      </c>
      <c r="AT103" s="202" t="s">
        <v>71</v>
      </c>
      <c r="AU103" s="202" t="s">
        <v>80</v>
      </c>
      <c r="AY103" s="201" t="s">
        <v>129</v>
      </c>
      <c r="BK103" s="203">
        <f>SUM(BK104:BK106)</f>
        <v>0</v>
      </c>
    </row>
    <row r="104" s="2" customFormat="1" ht="16.5" customHeight="1">
      <c r="A104" s="40"/>
      <c r="B104" s="41"/>
      <c r="C104" s="206" t="s">
        <v>179</v>
      </c>
      <c r="D104" s="206" t="s">
        <v>131</v>
      </c>
      <c r="E104" s="207" t="s">
        <v>1017</v>
      </c>
      <c r="F104" s="208" t="s">
        <v>1016</v>
      </c>
      <c r="G104" s="209" t="s">
        <v>775</v>
      </c>
      <c r="H104" s="210">
        <v>1</v>
      </c>
      <c r="I104" s="211"/>
      <c r="J104" s="210">
        <f>ROUND(I104*H104,2)</f>
        <v>0</v>
      </c>
      <c r="K104" s="208" t="s">
        <v>135</v>
      </c>
      <c r="L104" s="46"/>
      <c r="M104" s="212" t="s">
        <v>19</v>
      </c>
      <c r="N104" s="213" t="s">
        <v>43</v>
      </c>
      <c r="O104" s="86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996</v>
      </c>
      <c r="AT104" s="216" t="s">
        <v>131</v>
      </c>
      <c r="AU104" s="216" t="s">
        <v>82</v>
      </c>
      <c r="AY104" s="19" t="s">
        <v>129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9" t="s">
        <v>80</v>
      </c>
      <c r="BK104" s="217">
        <f>ROUND(I104*H104,2)</f>
        <v>0</v>
      </c>
      <c r="BL104" s="19" t="s">
        <v>996</v>
      </c>
      <c r="BM104" s="216" t="s">
        <v>1018</v>
      </c>
    </row>
    <row r="105" s="2" customFormat="1">
      <c r="A105" s="40"/>
      <c r="B105" s="41"/>
      <c r="C105" s="42"/>
      <c r="D105" s="218" t="s">
        <v>138</v>
      </c>
      <c r="E105" s="42"/>
      <c r="F105" s="219" t="s">
        <v>1016</v>
      </c>
      <c r="G105" s="42"/>
      <c r="H105" s="42"/>
      <c r="I105" s="220"/>
      <c r="J105" s="42"/>
      <c r="K105" s="42"/>
      <c r="L105" s="46"/>
      <c r="M105" s="221"/>
      <c r="N105" s="22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138</v>
      </c>
      <c r="AU105" s="19" t="s">
        <v>82</v>
      </c>
    </row>
    <row r="106" s="2" customFormat="1">
      <c r="A106" s="40"/>
      <c r="B106" s="41"/>
      <c r="C106" s="42"/>
      <c r="D106" s="223" t="s">
        <v>140</v>
      </c>
      <c r="E106" s="42"/>
      <c r="F106" s="224" t="s">
        <v>1019</v>
      </c>
      <c r="G106" s="42"/>
      <c r="H106" s="42"/>
      <c r="I106" s="220"/>
      <c r="J106" s="42"/>
      <c r="K106" s="42"/>
      <c r="L106" s="46"/>
      <c r="M106" s="277"/>
      <c r="N106" s="278"/>
      <c r="O106" s="279"/>
      <c r="P106" s="279"/>
      <c r="Q106" s="279"/>
      <c r="R106" s="279"/>
      <c r="S106" s="279"/>
      <c r="T106" s="28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140</v>
      </c>
      <c r="AU106" s="19" t="s">
        <v>82</v>
      </c>
    </row>
    <row r="107" s="2" customFormat="1" ht="6.96" customHeight="1">
      <c r="A107" s="40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46"/>
      <c r="M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</sheetData>
  <sheetProtection sheet="1" autoFilter="0" formatColumns="0" formatRows="0" objects="1" scenarios="1" spinCount="100000" saltValue="3GAQ5gIpySWs7hOUO9DpnQkkHHiegxJCJFP2OYBVLubpzYr53EdPNK6bmMIpsJMtXaZTVePggqMSUR1gYhgnXg==" hashValue="/gipcomBaJKmlyjjq5tCbH2JrwbsbnY7xrHO4f891B7/rkSKbOzEas+veEe5hDb/YAs/c57UU2fFJXo/XP5mgw==" algorithmName="SHA-512" password="CC35"/>
  <autoFilter ref="C84:K10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2/013254000"/>
    <hyperlink ref="F94" r:id="rId2" display="https://podminky.urs.cz/item/CS_URS_2022_02/030001000"/>
    <hyperlink ref="F98" r:id="rId3" display="https://podminky.urs.cz/item/CS_URS_2022_02/043002000"/>
    <hyperlink ref="F102" r:id="rId4" display="https://podminky.urs.cz/item/CS_URS_2022_02/070001000"/>
    <hyperlink ref="F106" r:id="rId5" display="https://podminky.urs.cz/item/CS_URS_2022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1020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1021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1022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1023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1024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1025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1026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1027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1028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1029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1030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79</v>
      </c>
      <c r="F18" s="292" t="s">
        <v>1031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1032</v>
      </c>
      <c r="F19" s="292" t="s">
        <v>1033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1034</v>
      </c>
      <c r="F20" s="292" t="s">
        <v>1035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1036</v>
      </c>
      <c r="F21" s="292" t="s">
        <v>1037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1038</v>
      </c>
      <c r="F22" s="292" t="s">
        <v>1039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1040</v>
      </c>
      <c r="F23" s="292" t="s">
        <v>1041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1042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1043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1044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1045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1046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1047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1048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1049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1050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115</v>
      </c>
      <c r="F36" s="292"/>
      <c r="G36" s="292" t="s">
        <v>1051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1052</v>
      </c>
      <c r="F37" s="292"/>
      <c r="G37" s="292" t="s">
        <v>1053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1054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1055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116</v>
      </c>
      <c r="F40" s="292"/>
      <c r="G40" s="292" t="s">
        <v>1056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117</v>
      </c>
      <c r="F41" s="292"/>
      <c r="G41" s="292" t="s">
        <v>1057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1058</v>
      </c>
      <c r="F42" s="292"/>
      <c r="G42" s="292" t="s">
        <v>1059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1060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1061</v>
      </c>
      <c r="F44" s="292"/>
      <c r="G44" s="292" t="s">
        <v>1062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119</v>
      </c>
      <c r="F45" s="292"/>
      <c r="G45" s="292" t="s">
        <v>1063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1064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1065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1066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1067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1068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1069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1070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1071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1072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1073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1074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1075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1076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1077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1078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1079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1080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1081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1082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1083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1084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1085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1086</v>
      </c>
      <c r="D76" s="310"/>
      <c r="E76" s="310"/>
      <c r="F76" s="310" t="s">
        <v>1087</v>
      </c>
      <c r="G76" s="311"/>
      <c r="H76" s="310" t="s">
        <v>54</v>
      </c>
      <c r="I76" s="310" t="s">
        <v>57</v>
      </c>
      <c r="J76" s="310" t="s">
        <v>1088</v>
      </c>
      <c r="K76" s="309"/>
    </row>
    <row r="77" s="1" customFormat="1" ht="17.25" customHeight="1">
      <c r="B77" s="307"/>
      <c r="C77" s="312" t="s">
        <v>1089</v>
      </c>
      <c r="D77" s="312"/>
      <c r="E77" s="312"/>
      <c r="F77" s="313" t="s">
        <v>1090</v>
      </c>
      <c r="G77" s="314"/>
      <c r="H77" s="312"/>
      <c r="I77" s="312"/>
      <c r="J77" s="312" t="s">
        <v>1091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1092</v>
      </c>
      <c r="G79" s="319"/>
      <c r="H79" s="295" t="s">
        <v>1093</v>
      </c>
      <c r="I79" s="295" t="s">
        <v>1094</v>
      </c>
      <c r="J79" s="295">
        <v>20</v>
      </c>
      <c r="K79" s="309"/>
    </row>
    <row r="80" s="1" customFormat="1" ht="15" customHeight="1">
      <c r="B80" s="307"/>
      <c r="C80" s="295" t="s">
        <v>1095</v>
      </c>
      <c r="D80" s="295"/>
      <c r="E80" s="295"/>
      <c r="F80" s="318" t="s">
        <v>1092</v>
      </c>
      <c r="G80" s="319"/>
      <c r="H80" s="295" t="s">
        <v>1096</v>
      </c>
      <c r="I80" s="295" t="s">
        <v>1094</v>
      </c>
      <c r="J80" s="295">
        <v>120</v>
      </c>
      <c r="K80" s="309"/>
    </row>
    <row r="81" s="1" customFormat="1" ht="15" customHeight="1">
      <c r="B81" s="320"/>
      <c r="C81" s="295" t="s">
        <v>1097</v>
      </c>
      <c r="D81" s="295"/>
      <c r="E81" s="295"/>
      <c r="F81" s="318" t="s">
        <v>1098</v>
      </c>
      <c r="G81" s="319"/>
      <c r="H81" s="295" t="s">
        <v>1099</v>
      </c>
      <c r="I81" s="295" t="s">
        <v>1094</v>
      </c>
      <c r="J81" s="295">
        <v>50</v>
      </c>
      <c r="K81" s="309"/>
    </row>
    <row r="82" s="1" customFormat="1" ht="15" customHeight="1">
      <c r="B82" s="320"/>
      <c r="C82" s="295" t="s">
        <v>1100</v>
      </c>
      <c r="D82" s="295"/>
      <c r="E82" s="295"/>
      <c r="F82" s="318" t="s">
        <v>1092</v>
      </c>
      <c r="G82" s="319"/>
      <c r="H82" s="295" t="s">
        <v>1101</v>
      </c>
      <c r="I82" s="295" t="s">
        <v>1102</v>
      </c>
      <c r="J82" s="295"/>
      <c r="K82" s="309"/>
    </row>
    <row r="83" s="1" customFormat="1" ht="15" customHeight="1">
      <c r="B83" s="320"/>
      <c r="C83" s="321" t="s">
        <v>1103</v>
      </c>
      <c r="D83" s="321"/>
      <c r="E83" s="321"/>
      <c r="F83" s="322" t="s">
        <v>1098</v>
      </c>
      <c r="G83" s="321"/>
      <c r="H83" s="321" t="s">
        <v>1104</v>
      </c>
      <c r="I83" s="321" t="s">
        <v>1094</v>
      </c>
      <c r="J83" s="321">
        <v>15</v>
      </c>
      <c r="K83" s="309"/>
    </row>
    <row r="84" s="1" customFormat="1" ht="15" customHeight="1">
      <c r="B84" s="320"/>
      <c r="C84" s="321" t="s">
        <v>1105</v>
      </c>
      <c r="D84" s="321"/>
      <c r="E84" s="321"/>
      <c r="F84" s="322" t="s">
        <v>1098</v>
      </c>
      <c r="G84" s="321"/>
      <c r="H84" s="321" t="s">
        <v>1106</v>
      </c>
      <c r="I84" s="321" t="s">
        <v>1094</v>
      </c>
      <c r="J84" s="321">
        <v>15</v>
      </c>
      <c r="K84" s="309"/>
    </row>
    <row r="85" s="1" customFormat="1" ht="15" customHeight="1">
      <c r="B85" s="320"/>
      <c r="C85" s="321" t="s">
        <v>1107</v>
      </c>
      <c r="D85" s="321"/>
      <c r="E85" s="321"/>
      <c r="F85" s="322" t="s">
        <v>1098</v>
      </c>
      <c r="G85" s="321"/>
      <c r="H85" s="321" t="s">
        <v>1108</v>
      </c>
      <c r="I85" s="321" t="s">
        <v>1094</v>
      </c>
      <c r="J85" s="321">
        <v>20</v>
      </c>
      <c r="K85" s="309"/>
    </row>
    <row r="86" s="1" customFormat="1" ht="15" customHeight="1">
      <c r="B86" s="320"/>
      <c r="C86" s="321" t="s">
        <v>1109</v>
      </c>
      <c r="D86" s="321"/>
      <c r="E86" s="321"/>
      <c r="F86" s="322" t="s">
        <v>1098</v>
      </c>
      <c r="G86" s="321"/>
      <c r="H86" s="321" t="s">
        <v>1110</v>
      </c>
      <c r="I86" s="321" t="s">
        <v>1094</v>
      </c>
      <c r="J86" s="321">
        <v>20</v>
      </c>
      <c r="K86" s="309"/>
    </row>
    <row r="87" s="1" customFormat="1" ht="15" customHeight="1">
      <c r="B87" s="320"/>
      <c r="C87" s="295" t="s">
        <v>1111</v>
      </c>
      <c r="D87" s="295"/>
      <c r="E87" s="295"/>
      <c r="F87" s="318" t="s">
        <v>1098</v>
      </c>
      <c r="G87" s="319"/>
      <c r="H87" s="295" t="s">
        <v>1112</v>
      </c>
      <c r="I87" s="295" t="s">
        <v>1094</v>
      </c>
      <c r="J87" s="295">
        <v>50</v>
      </c>
      <c r="K87" s="309"/>
    </row>
    <row r="88" s="1" customFormat="1" ht="15" customHeight="1">
      <c r="B88" s="320"/>
      <c r="C88" s="295" t="s">
        <v>1113</v>
      </c>
      <c r="D88" s="295"/>
      <c r="E88" s="295"/>
      <c r="F88" s="318" t="s">
        <v>1098</v>
      </c>
      <c r="G88" s="319"/>
      <c r="H88" s="295" t="s">
        <v>1114</v>
      </c>
      <c r="I88" s="295" t="s">
        <v>1094</v>
      </c>
      <c r="J88" s="295">
        <v>20</v>
      </c>
      <c r="K88" s="309"/>
    </row>
    <row r="89" s="1" customFormat="1" ht="15" customHeight="1">
      <c r="B89" s="320"/>
      <c r="C89" s="295" t="s">
        <v>1115</v>
      </c>
      <c r="D89" s="295"/>
      <c r="E89" s="295"/>
      <c r="F89" s="318" t="s">
        <v>1098</v>
      </c>
      <c r="G89" s="319"/>
      <c r="H89" s="295" t="s">
        <v>1116</v>
      </c>
      <c r="I89" s="295" t="s">
        <v>1094</v>
      </c>
      <c r="J89" s="295">
        <v>20</v>
      </c>
      <c r="K89" s="309"/>
    </row>
    <row r="90" s="1" customFormat="1" ht="15" customHeight="1">
      <c r="B90" s="320"/>
      <c r="C90" s="295" t="s">
        <v>1117</v>
      </c>
      <c r="D90" s="295"/>
      <c r="E90" s="295"/>
      <c r="F90" s="318" t="s">
        <v>1098</v>
      </c>
      <c r="G90" s="319"/>
      <c r="H90" s="295" t="s">
        <v>1118</v>
      </c>
      <c r="I90" s="295" t="s">
        <v>1094</v>
      </c>
      <c r="J90" s="295">
        <v>50</v>
      </c>
      <c r="K90" s="309"/>
    </row>
    <row r="91" s="1" customFormat="1" ht="15" customHeight="1">
      <c r="B91" s="320"/>
      <c r="C91" s="295" t="s">
        <v>1119</v>
      </c>
      <c r="D91" s="295"/>
      <c r="E91" s="295"/>
      <c r="F91" s="318" t="s">
        <v>1098</v>
      </c>
      <c r="G91" s="319"/>
      <c r="H91" s="295" t="s">
        <v>1119</v>
      </c>
      <c r="I91" s="295" t="s">
        <v>1094</v>
      </c>
      <c r="J91" s="295">
        <v>50</v>
      </c>
      <c r="K91" s="309"/>
    </row>
    <row r="92" s="1" customFormat="1" ht="15" customHeight="1">
      <c r="B92" s="320"/>
      <c r="C92" s="295" t="s">
        <v>1120</v>
      </c>
      <c r="D92" s="295"/>
      <c r="E92" s="295"/>
      <c r="F92" s="318" t="s">
        <v>1098</v>
      </c>
      <c r="G92" s="319"/>
      <c r="H92" s="295" t="s">
        <v>1121</v>
      </c>
      <c r="I92" s="295" t="s">
        <v>1094</v>
      </c>
      <c r="J92" s="295">
        <v>255</v>
      </c>
      <c r="K92" s="309"/>
    </row>
    <row r="93" s="1" customFormat="1" ht="15" customHeight="1">
      <c r="B93" s="320"/>
      <c r="C93" s="295" t="s">
        <v>1122</v>
      </c>
      <c r="D93" s="295"/>
      <c r="E93" s="295"/>
      <c r="F93" s="318" t="s">
        <v>1092</v>
      </c>
      <c r="G93" s="319"/>
      <c r="H93" s="295" t="s">
        <v>1123</v>
      </c>
      <c r="I93" s="295" t="s">
        <v>1124</v>
      </c>
      <c r="J93" s="295"/>
      <c r="K93" s="309"/>
    </row>
    <row r="94" s="1" customFormat="1" ht="15" customHeight="1">
      <c r="B94" s="320"/>
      <c r="C94" s="295" t="s">
        <v>1125</v>
      </c>
      <c r="D94" s="295"/>
      <c r="E94" s="295"/>
      <c r="F94" s="318" t="s">
        <v>1092</v>
      </c>
      <c r="G94" s="319"/>
      <c r="H94" s="295" t="s">
        <v>1126</v>
      </c>
      <c r="I94" s="295" t="s">
        <v>1127</v>
      </c>
      <c r="J94" s="295"/>
      <c r="K94" s="309"/>
    </row>
    <row r="95" s="1" customFormat="1" ht="15" customHeight="1">
      <c r="B95" s="320"/>
      <c r="C95" s="295" t="s">
        <v>1128</v>
      </c>
      <c r="D95" s="295"/>
      <c r="E95" s="295"/>
      <c r="F95" s="318" t="s">
        <v>1092</v>
      </c>
      <c r="G95" s="319"/>
      <c r="H95" s="295" t="s">
        <v>1128</v>
      </c>
      <c r="I95" s="295" t="s">
        <v>1127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1092</v>
      </c>
      <c r="G96" s="319"/>
      <c r="H96" s="295" t="s">
        <v>1129</v>
      </c>
      <c r="I96" s="295" t="s">
        <v>1127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1092</v>
      </c>
      <c r="G97" s="319"/>
      <c r="H97" s="295" t="s">
        <v>1130</v>
      </c>
      <c r="I97" s="295" t="s">
        <v>1127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1131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1086</v>
      </c>
      <c r="D103" s="310"/>
      <c r="E103" s="310"/>
      <c r="F103" s="310" t="s">
        <v>1087</v>
      </c>
      <c r="G103" s="311"/>
      <c r="H103" s="310" t="s">
        <v>54</v>
      </c>
      <c r="I103" s="310" t="s">
        <v>57</v>
      </c>
      <c r="J103" s="310" t="s">
        <v>1088</v>
      </c>
      <c r="K103" s="309"/>
    </row>
    <row r="104" s="1" customFormat="1" ht="17.25" customHeight="1">
      <c r="B104" s="307"/>
      <c r="C104" s="312" t="s">
        <v>1089</v>
      </c>
      <c r="D104" s="312"/>
      <c r="E104" s="312"/>
      <c r="F104" s="313" t="s">
        <v>1090</v>
      </c>
      <c r="G104" s="314"/>
      <c r="H104" s="312"/>
      <c r="I104" s="312"/>
      <c r="J104" s="312" t="s">
        <v>1091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1092</v>
      </c>
      <c r="G106" s="295"/>
      <c r="H106" s="295" t="s">
        <v>1132</v>
      </c>
      <c r="I106" s="295" t="s">
        <v>1094</v>
      </c>
      <c r="J106" s="295">
        <v>20</v>
      </c>
      <c r="K106" s="309"/>
    </row>
    <row r="107" s="1" customFormat="1" ht="15" customHeight="1">
      <c r="B107" s="307"/>
      <c r="C107" s="295" t="s">
        <v>1095</v>
      </c>
      <c r="D107" s="295"/>
      <c r="E107" s="295"/>
      <c r="F107" s="318" t="s">
        <v>1092</v>
      </c>
      <c r="G107" s="295"/>
      <c r="H107" s="295" t="s">
        <v>1132</v>
      </c>
      <c r="I107" s="295" t="s">
        <v>1094</v>
      </c>
      <c r="J107" s="295">
        <v>120</v>
      </c>
      <c r="K107" s="309"/>
    </row>
    <row r="108" s="1" customFormat="1" ht="15" customHeight="1">
      <c r="B108" s="320"/>
      <c r="C108" s="295" t="s">
        <v>1097</v>
      </c>
      <c r="D108" s="295"/>
      <c r="E108" s="295"/>
      <c r="F108" s="318" t="s">
        <v>1098</v>
      </c>
      <c r="G108" s="295"/>
      <c r="H108" s="295" t="s">
        <v>1132</v>
      </c>
      <c r="I108" s="295" t="s">
        <v>1094</v>
      </c>
      <c r="J108" s="295">
        <v>50</v>
      </c>
      <c r="K108" s="309"/>
    </row>
    <row r="109" s="1" customFormat="1" ht="15" customHeight="1">
      <c r="B109" s="320"/>
      <c r="C109" s="295" t="s">
        <v>1100</v>
      </c>
      <c r="D109" s="295"/>
      <c r="E109" s="295"/>
      <c r="F109" s="318" t="s">
        <v>1092</v>
      </c>
      <c r="G109" s="295"/>
      <c r="H109" s="295" t="s">
        <v>1132</v>
      </c>
      <c r="I109" s="295" t="s">
        <v>1102</v>
      </c>
      <c r="J109" s="295"/>
      <c r="K109" s="309"/>
    </row>
    <row r="110" s="1" customFormat="1" ht="15" customHeight="1">
      <c r="B110" s="320"/>
      <c r="C110" s="295" t="s">
        <v>1111</v>
      </c>
      <c r="D110" s="295"/>
      <c r="E110" s="295"/>
      <c r="F110" s="318" t="s">
        <v>1098</v>
      </c>
      <c r="G110" s="295"/>
      <c r="H110" s="295" t="s">
        <v>1132</v>
      </c>
      <c r="I110" s="295" t="s">
        <v>1094</v>
      </c>
      <c r="J110" s="295">
        <v>50</v>
      </c>
      <c r="K110" s="309"/>
    </row>
    <row r="111" s="1" customFormat="1" ht="15" customHeight="1">
      <c r="B111" s="320"/>
      <c r="C111" s="295" t="s">
        <v>1119</v>
      </c>
      <c r="D111" s="295"/>
      <c r="E111" s="295"/>
      <c r="F111" s="318" t="s">
        <v>1098</v>
      </c>
      <c r="G111" s="295"/>
      <c r="H111" s="295" t="s">
        <v>1132</v>
      </c>
      <c r="I111" s="295" t="s">
        <v>1094</v>
      </c>
      <c r="J111" s="295">
        <v>50</v>
      </c>
      <c r="K111" s="309"/>
    </row>
    <row r="112" s="1" customFormat="1" ht="15" customHeight="1">
      <c r="B112" s="320"/>
      <c r="C112" s="295" t="s">
        <v>1117</v>
      </c>
      <c r="D112" s="295"/>
      <c r="E112" s="295"/>
      <c r="F112" s="318" t="s">
        <v>1098</v>
      </c>
      <c r="G112" s="295"/>
      <c r="H112" s="295" t="s">
        <v>1132</v>
      </c>
      <c r="I112" s="295" t="s">
        <v>1094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1092</v>
      </c>
      <c r="G113" s="295"/>
      <c r="H113" s="295" t="s">
        <v>1133</v>
      </c>
      <c r="I113" s="295" t="s">
        <v>1094</v>
      </c>
      <c r="J113" s="295">
        <v>20</v>
      </c>
      <c r="K113" s="309"/>
    </row>
    <row r="114" s="1" customFormat="1" ht="15" customHeight="1">
      <c r="B114" s="320"/>
      <c r="C114" s="295" t="s">
        <v>1134</v>
      </c>
      <c r="D114" s="295"/>
      <c r="E114" s="295"/>
      <c r="F114" s="318" t="s">
        <v>1092</v>
      </c>
      <c r="G114" s="295"/>
      <c r="H114" s="295" t="s">
        <v>1135</v>
      </c>
      <c r="I114" s="295" t="s">
        <v>1094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1092</v>
      </c>
      <c r="G115" s="295"/>
      <c r="H115" s="295" t="s">
        <v>1136</v>
      </c>
      <c r="I115" s="295" t="s">
        <v>1127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1092</v>
      </c>
      <c r="G116" s="295"/>
      <c r="H116" s="295" t="s">
        <v>1137</v>
      </c>
      <c r="I116" s="295" t="s">
        <v>1127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1092</v>
      </c>
      <c r="G117" s="295"/>
      <c r="H117" s="295" t="s">
        <v>1138</v>
      </c>
      <c r="I117" s="295" t="s">
        <v>1139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1140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1086</v>
      </c>
      <c r="D123" s="310"/>
      <c r="E123" s="310"/>
      <c r="F123" s="310" t="s">
        <v>1087</v>
      </c>
      <c r="G123" s="311"/>
      <c r="H123" s="310" t="s">
        <v>54</v>
      </c>
      <c r="I123" s="310" t="s">
        <v>57</v>
      </c>
      <c r="J123" s="310" t="s">
        <v>1088</v>
      </c>
      <c r="K123" s="339"/>
    </row>
    <row r="124" s="1" customFormat="1" ht="17.25" customHeight="1">
      <c r="B124" s="338"/>
      <c r="C124" s="312" t="s">
        <v>1089</v>
      </c>
      <c r="D124" s="312"/>
      <c r="E124" s="312"/>
      <c r="F124" s="313" t="s">
        <v>1090</v>
      </c>
      <c r="G124" s="314"/>
      <c r="H124" s="312"/>
      <c r="I124" s="312"/>
      <c r="J124" s="312" t="s">
        <v>1091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1095</v>
      </c>
      <c r="D126" s="317"/>
      <c r="E126" s="317"/>
      <c r="F126" s="318" t="s">
        <v>1092</v>
      </c>
      <c r="G126" s="295"/>
      <c r="H126" s="295" t="s">
        <v>1132</v>
      </c>
      <c r="I126" s="295" t="s">
        <v>1094</v>
      </c>
      <c r="J126" s="295">
        <v>120</v>
      </c>
      <c r="K126" s="343"/>
    </row>
    <row r="127" s="1" customFormat="1" ht="15" customHeight="1">
      <c r="B127" s="340"/>
      <c r="C127" s="295" t="s">
        <v>1141</v>
      </c>
      <c r="D127" s="295"/>
      <c r="E127" s="295"/>
      <c r="F127" s="318" t="s">
        <v>1092</v>
      </c>
      <c r="G127" s="295"/>
      <c r="H127" s="295" t="s">
        <v>1142</v>
      </c>
      <c r="I127" s="295" t="s">
        <v>1094</v>
      </c>
      <c r="J127" s="295" t="s">
        <v>1143</v>
      </c>
      <c r="K127" s="343"/>
    </row>
    <row r="128" s="1" customFormat="1" ht="15" customHeight="1">
      <c r="B128" s="340"/>
      <c r="C128" s="295" t="s">
        <v>1040</v>
      </c>
      <c r="D128" s="295"/>
      <c r="E128" s="295"/>
      <c r="F128" s="318" t="s">
        <v>1092</v>
      </c>
      <c r="G128" s="295"/>
      <c r="H128" s="295" t="s">
        <v>1144</v>
      </c>
      <c r="I128" s="295" t="s">
        <v>1094</v>
      </c>
      <c r="J128" s="295" t="s">
        <v>1143</v>
      </c>
      <c r="K128" s="343"/>
    </row>
    <row r="129" s="1" customFormat="1" ht="15" customHeight="1">
      <c r="B129" s="340"/>
      <c r="C129" s="295" t="s">
        <v>1103</v>
      </c>
      <c r="D129" s="295"/>
      <c r="E129" s="295"/>
      <c r="F129" s="318" t="s">
        <v>1098</v>
      </c>
      <c r="G129" s="295"/>
      <c r="H129" s="295" t="s">
        <v>1104</v>
      </c>
      <c r="I129" s="295" t="s">
        <v>1094</v>
      </c>
      <c r="J129" s="295">
        <v>15</v>
      </c>
      <c r="K129" s="343"/>
    </row>
    <row r="130" s="1" customFormat="1" ht="15" customHeight="1">
      <c r="B130" s="340"/>
      <c r="C130" s="321" t="s">
        <v>1105</v>
      </c>
      <c r="D130" s="321"/>
      <c r="E130" s="321"/>
      <c r="F130" s="322" t="s">
        <v>1098</v>
      </c>
      <c r="G130" s="321"/>
      <c r="H130" s="321" t="s">
        <v>1106</v>
      </c>
      <c r="I130" s="321" t="s">
        <v>1094</v>
      </c>
      <c r="J130" s="321">
        <v>15</v>
      </c>
      <c r="K130" s="343"/>
    </row>
    <row r="131" s="1" customFormat="1" ht="15" customHeight="1">
      <c r="B131" s="340"/>
      <c r="C131" s="321" t="s">
        <v>1107</v>
      </c>
      <c r="D131" s="321"/>
      <c r="E131" s="321"/>
      <c r="F131" s="322" t="s">
        <v>1098</v>
      </c>
      <c r="G131" s="321"/>
      <c r="H131" s="321" t="s">
        <v>1108</v>
      </c>
      <c r="I131" s="321" t="s">
        <v>1094</v>
      </c>
      <c r="J131" s="321">
        <v>20</v>
      </c>
      <c r="K131" s="343"/>
    </row>
    <row r="132" s="1" customFormat="1" ht="15" customHeight="1">
      <c r="B132" s="340"/>
      <c r="C132" s="321" t="s">
        <v>1109</v>
      </c>
      <c r="D132" s="321"/>
      <c r="E132" s="321"/>
      <c r="F132" s="322" t="s">
        <v>1098</v>
      </c>
      <c r="G132" s="321"/>
      <c r="H132" s="321" t="s">
        <v>1110</v>
      </c>
      <c r="I132" s="321" t="s">
        <v>1094</v>
      </c>
      <c r="J132" s="321">
        <v>20</v>
      </c>
      <c r="K132" s="343"/>
    </row>
    <row r="133" s="1" customFormat="1" ht="15" customHeight="1">
      <c r="B133" s="340"/>
      <c r="C133" s="295" t="s">
        <v>1097</v>
      </c>
      <c r="D133" s="295"/>
      <c r="E133" s="295"/>
      <c r="F133" s="318" t="s">
        <v>1098</v>
      </c>
      <c r="G133" s="295"/>
      <c r="H133" s="295" t="s">
        <v>1132</v>
      </c>
      <c r="I133" s="295" t="s">
        <v>1094</v>
      </c>
      <c r="J133" s="295">
        <v>50</v>
      </c>
      <c r="K133" s="343"/>
    </row>
    <row r="134" s="1" customFormat="1" ht="15" customHeight="1">
      <c r="B134" s="340"/>
      <c r="C134" s="295" t="s">
        <v>1111</v>
      </c>
      <c r="D134" s="295"/>
      <c r="E134" s="295"/>
      <c r="F134" s="318" t="s">
        <v>1098</v>
      </c>
      <c r="G134" s="295"/>
      <c r="H134" s="295" t="s">
        <v>1132</v>
      </c>
      <c r="I134" s="295" t="s">
        <v>1094</v>
      </c>
      <c r="J134" s="295">
        <v>50</v>
      </c>
      <c r="K134" s="343"/>
    </row>
    <row r="135" s="1" customFormat="1" ht="15" customHeight="1">
      <c r="B135" s="340"/>
      <c r="C135" s="295" t="s">
        <v>1117</v>
      </c>
      <c r="D135" s="295"/>
      <c r="E135" s="295"/>
      <c r="F135" s="318" t="s">
        <v>1098</v>
      </c>
      <c r="G135" s="295"/>
      <c r="H135" s="295" t="s">
        <v>1132</v>
      </c>
      <c r="I135" s="295" t="s">
        <v>1094</v>
      </c>
      <c r="J135" s="295">
        <v>50</v>
      </c>
      <c r="K135" s="343"/>
    </row>
    <row r="136" s="1" customFormat="1" ht="15" customHeight="1">
      <c r="B136" s="340"/>
      <c r="C136" s="295" t="s">
        <v>1119</v>
      </c>
      <c r="D136" s="295"/>
      <c r="E136" s="295"/>
      <c r="F136" s="318" t="s">
        <v>1098</v>
      </c>
      <c r="G136" s="295"/>
      <c r="H136" s="295" t="s">
        <v>1132</v>
      </c>
      <c r="I136" s="295" t="s">
        <v>1094</v>
      </c>
      <c r="J136" s="295">
        <v>50</v>
      </c>
      <c r="K136" s="343"/>
    </row>
    <row r="137" s="1" customFormat="1" ht="15" customHeight="1">
      <c r="B137" s="340"/>
      <c r="C137" s="295" t="s">
        <v>1120</v>
      </c>
      <c r="D137" s="295"/>
      <c r="E137" s="295"/>
      <c r="F137" s="318" t="s">
        <v>1098</v>
      </c>
      <c r="G137" s="295"/>
      <c r="H137" s="295" t="s">
        <v>1145</v>
      </c>
      <c r="I137" s="295" t="s">
        <v>1094</v>
      </c>
      <c r="J137" s="295">
        <v>255</v>
      </c>
      <c r="K137" s="343"/>
    </row>
    <row r="138" s="1" customFormat="1" ht="15" customHeight="1">
      <c r="B138" s="340"/>
      <c r="C138" s="295" t="s">
        <v>1122</v>
      </c>
      <c r="D138" s="295"/>
      <c r="E138" s="295"/>
      <c r="F138" s="318" t="s">
        <v>1092</v>
      </c>
      <c r="G138" s="295"/>
      <c r="H138" s="295" t="s">
        <v>1146</v>
      </c>
      <c r="I138" s="295" t="s">
        <v>1124</v>
      </c>
      <c r="J138" s="295"/>
      <c r="K138" s="343"/>
    </row>
    <row r="139" s="1" customFormat="1" ht="15" customHeight="1">
      <c r="B139" s="340"/>
      <c r="C139" s="295" t="s">
        <v>1125</v>
      </c>
      <c r="D139" s="295"/>
      <c r="E139" s="295"/>
      <c r="F139" s="318" t="s">
        <v>1092</v>
      </c>
      <c r="G139" s="295"/>
      <c r="H139" s="295" t="s">
        <v>1147</v>
      </c>
      <c r="I139" s="295" t="s">
        <v>1127</v>
      </c>
      <c r="J139" s="295"/>
      <c r="K139" s="343"/>
    </row>
    <row r="140" s="1" customFormat="1" ht="15" customHeight="1">
      <c r="B140" s="340"/>
      <c r="C140" s="295" t="s">
        <v>1128</v>
      </c>
      <c r="D140" s="295"/>
      <c r="E140" s="295"/>
      <c r="F140" s="318" t="s">
        <v>1092</v>
      </c>
      <c r="G140" s="295"/>
      <c r="H140" s="295" t="s">
        <v>1128</v>
      </c>
      <c r="I140" s="295" t="s">
        <v>1127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1092</v>
      </c>
      <c r="G141" s="295"/>
      <c r="H141" s="295" t="s">
        <v>1148</v>
      </c>
      <c r="I141" s="295" t="s">
        <v>1127</v>
      </c>
      <c r="J141" s="295"/>
      <c r="K141" s="343"/>
    </row>
    <row r="142" s="1" customFormat="1" ht="15" customHeight="1">
      <c r="B142" s="340"/>
      <c r="C142" s="295" t="s">
        <v>1149</v>
      </c>
      <c r="D142" s="295"/>
      <c r="E142" s="295"/>
      <c r="F142" s="318" t="s">
        <v>1092</v>
      </c>
      <c r="G142" s="295"/>
      <c r="H142" s="295" t="s">
        <v>1150</v>
      </c>
      <c r="I142" s="295" t="s">
        <v>1127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1151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1086</v>
      </c>
      <c r="D148" s="310"/>
      <c r="E148" s="310"/>
      <c r="F148" s="310" t="s">
        <v>1087</v>
      </c>
      <c r="G148" s="311"/>
      <c r="H148" s="310" t="s">
        <v>54</v>
      </c>
      <c r="I148" s="310" t="s">
        <v>57</v>
      </c>
      <c r="J148" s="310" t="s">
        <v>1088</v>
      </c>
      <c r="K148" s="309"/>
    </row>
    <row r="149" s="1" customFormat="1" ht="17.25" customHeight="1">
      <c r="B149" s="307"/>
      <c r="C149" s="312" t="s">
        <v>1089</v>
      </c>
      <c r="D149" s="312"/>
      <c r="E149" s="312"/>
      <c r="F149" s="313" t="s">
        <v>1090</v>
      </c>
      <c r="G149" s="314"/>
      <c r="H149" s="312"/>
      <c r="I149" s="312"/>
      <c r="J149" s="312" t="s">
        <v>1091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1095</v>
      </c>
      <c r="D151" s="295"/>
      <c r="E151" s="295"/>
      <c r="F151" s="348" t="s">
        <v>1092</v>
      </c>
      <c r="G151" s="295"/>
      <c r="H151" s="347" t="s">
        <v>1132</v>
      </c>
      <c r="I151" s="347" t="s">
        <v>1094</v>
      </c>
      <c r="J151" s="347">
        <v>120</v>
      </c>
      <c r="K151" s="343"/>
    </row>
    <row r="152" s="1" customFormat="1" ht="15" customHeight="1">
      <c r="B152" s="320"/>
      <c r="C152" s="347" t="s">
        <v>1141</v>
      </c>
      <c r="D152" s="295"/>
      <c r="E152" s="295"/>
      <c r="F152" s="348" t="s">
        <v>1092</v>
      </c>
      <c r="G152" s="295"/>
      <c r="H152" s="347" t="s">
        <v>1152</v>
      </c>
      <c r="I152" s="347" t="s">
        <v>1094</v>
      </c>
      <c r="J152" s="347" t="s">
        <v>1143</v>
      </c>
      <c r="K152" s="343"/>
    </row>
    <row r="153" s="1" customFormat="1" ht="15" customHeight="1">
      <c r="B153" s="320"/>
      <c r="C153" s="347" t="s">
        <v>1040</v>
      </c>
      <c r="D153" s="295"/>
      <c r="E153" s="295"/>
      <c r="F153" s="348" t="s">
        <v>1092</v>
      </c>
      <c r="G153" s="295"/>
      <c r="H153" s="347" t="s">
        <v>1153</v>
      </c>
      <c r="I153" s="347" t="s">
        <v>1094</v>
      </c>
      <c r="J153" s="347" t="s">
        <v>1143</v>
      </c>
      <c r="K153" s="343"/>
    </row>
    <row r="154" s="1" customFormat="1" ht="15" customHeight="1">
      <c r="B154" s="320"/>
      <c r="C154" s="347" t="s">
        <v>1097</v>
      </c>
      <c r="D154" s="295"/>
      <c r="E154" s="295"/>
      <c r="F154" s="348" t="s">
        <v>1098</v>
      </c>
      <c r="G154" s="295"/>
      <c r="H154" s="347" t="s">
        <v>1132</v>
      </c>
      <c r="I154" s="347" t="s">
        <v>1094</v>
      </c>
      <c r="J154" s="347">
        <v>50</v>
      </c>
      <c r="K154" s="343"/>
    </row>
    <row r="155" s="1" customFormat="1" ht="15" customHeight="1">
      <c r="B155" s="320"/>
      <c r="C155" s="347" t="s">
        <v>1100</v>
      </c>
      <c r="D155" s="295"/>
      <c r="E155" s="295"/>
      <c r="F155" s="348" t="s">
        <v>1092</v>
      </c>
      <c r="G155" s="295"/>
      <c r="H155" s="347" t="s">
        <v>1132</v>
      </c>
      <c r="I155" s="347" t="s">
        <v>1102</v>
      </c>
      <c r="J155" s="347"/>
      <c r="K155" s="343"/>
    </row>
    <row r="156" s="1" customFormat="1" ht="15" customHeight="1">
      <c r="B156" s="320"/>
      <c r="C156" s="347" t="s">
        <v>1111</v>
      </c>
      <c r="D156" s="295"/>
      <c r="E156" s="295"/>
      <c r="F156" s="348" t="s">
        <v>1098</v>
      </c>
      <c r="G156" s="295"/>
      <c r="H156" s="347" t="s">
        <v>1132</v>
      </c>
      <c r="I156" s="347" t="s">
        <v>1094</v>
      </c>
      <c r="J156" s="347">
        <v>50</v>
      </c>
      <c r="K156" s="343"/>
    </row>
    <row r="157" s="1" customFormat="1" ht="15" customHeight="1">
      <c r="B157" s="320"/>
      <c r="C157" s="347" t="s">
        <v>1119</v>
      </c>
      <c r="D157" s="295"/>
      <c r="E157" s="295"/>
      <c r="F157" s="348" t="s">
        <v>1098</v>
      </c>
      <c r="G157" s="295"/>
      <c r="H157" s="347" t="s">
        <v>1132</v>
      </c>
      <c r="I157" s="347" t="s">
        <v>1094</v>
      </c>
      <c r="J157" s="347">
        <v>50</v>
      </c>
      <c r="K157" s="343"/>
    </row>
    <row r="158" s="1" customFormat="1" ht="15" customHeight="1">
      <c r="B158" s="320"/>
      <c r="C158" s="347" t="s">
        <v>1117</v>
      </c>
      <c r="D158" s="295"/>
      <c r="E158" s="295"/>
      <c r="F158" s="348" t="s">
        <v>1098</v>
      </c>
      <c r="G158" s="295"/>
      <c r="H158" s="347" t="s">
        <v>1132</v>
      </c>
      <c r="I158" s="347" t="s">
        <v>1094</v>
      </c>
      <c r="J158" s="347">
        <v>50</v>
      </c>
      <c r="K158" s="343"/>
    </row>
    <row r="159" s="1" customFormat="1" ht="15" customHeight="1">
      <c r="B159" s="320"/>
      <c r="C159" s="347" t="s">
        <v>94</v>
      </c>
      <c r="D159" s="295"/>
      <c r="E159" s="295"/>
      <c r="F159" s="348" t="s">
        <v>1092</v>
      </c>
      <c r="G159" s="295"/>
      <c r="H159" s="347" t="s">
        <v>1154</v>
      </c>
      <c r="I159" s="347" t="s">
        <v>1094</v>
      </c>
      <c r="J159" s="347" t="s">
        <v>1155</v>
      </c>
      <c r="K159" s="343"/>
    </row>
    <row r="160" s="1" customFormat="1" ht="15" customHeight="1">
      <c r="B160" s="320"/>
      <c r="C160" s="347" t="s">
        <v>1156</v>
      </c>
      <c r="D160" s="295"/>
      <c r="E160" s="295"/>
      <c r="F160" s="348" t="s">
        <v>1092</v>
      </c>
      <c r="G160" s="295"/>
      <c r="H160" s="347" t="s">
        <v>1157</v>
      </c>
      <c r="I160" s="347" t="s">
        <v>1127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1158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1086</v>
      </c>
      <c r="D166" s="310"/>
      <c r="E166" s="310"/>
      <c r="F166" s="310" t="s">
        <v>1087</v>
      </c>
      <c r="G166" s="352"/>
      <c r="H166" s="353" t="s">
        <v>54</v>
      </c>
      <c r="I166" s="353" t="s">
        <v>57</v>
      </c>
      <c r="J166" s="310" t="s">
        <v>1088</v>
      </c>
      <c r="K166" s="287"/>
    </row>
    <row r="167" s="1" customFormat="1" ht="17.25" customHeight="1">
      <c r="B167" s="288"/>
      <c r="C167" s="312" t="s">
        <v>1089</v>
      </c>
      <c r="D167" s="312"/>
      <c r="E167" s="312"/>
      <c r="F167" s="313" t="s">
        <v>1090</v>
      </c>
      <c r="G167" s="354"/>
      <c r="H167" s="355"/>
      <c r="I167" s="355"/>
      <c r="J167" s="312" t="s">
        <v>1091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1095</v>
      </c>
      <c r="D169" s="295"/>
      <c r="E169" s="295"/>
      <c r="F169" s="318" t="s">
        <v>1092</v>
      </c>
      <c r="G169" s="295"/>
      <c r="H169" s="295" t="s">
        <v>1132</v>
      </c>
      <c r="I169" s="295" t="s">
        <v>1094</v>
      </c>
      <c r="J169" s="295">
        <v>120</v>
      </c>
      <c r="K169" s="343"/>
    </row>
    <row r="170" s="1" customFormat="1" ht="15" customHeight="1">
      <c r="B170" s="320"/>
      <c r="C170" s="295" t="s">
        <v>1141</v>
      </c>
      <c r="D170" s="295"/>
      <c r="E170" s="295"/>
      <c r="F170" s="318" t="s">
        <v>1092</v>
      </c>
      <c r="G170" s="295"/>
      <c r="H170" s="295" t="s">
        <v>1142</v>
      </c>
      <c r="I170" s="295" t="s">
        <v>1094</v>
      </c>
      <c r="J170" s="295" t="s">
        <v>1143</v>
      </c>
      <c r="K170" s="343"/>
    </row>
    <row r="171" s="1" customFormat="1" ht="15" customHeight="1">
      <c r="B171" s="320"/>
      <c r="C171" s="295" t="s">
        <v>1040</v>
      </c>
      <c r="D171" s="295"/>
      <c r="E171" s="295"/>
      <c r="F171" s="318" t="s">
        <v>1092</v>
      </c>
      <c r="G171" s="295"/>
      <c r="H171" s="295" t="s">
        <v>1159</v>
      </c>
      <c r="I171" s="295" t="s">
        <v>1094</v>
      </c>
      <c r="J171" s="295" t="s">
        <v>1143</v>
      </c>
      <c r="K171" s="343"/>
    </row>
    <row r="172" s="1" customFormat="1" ht="15" customHeight="1">
      <c r="B172" s="320"/>
      <c r="C172" s="295" t="s">
        <v>1097</v>
      </c>
      <c r="D172" s="295"/>
      <c r="E172" s="295"/>
      <c r="F172" s="318" t="s">
        <v>1098</v>
      </c>
      <c r="G172" s="295"/>
      <c r="H172" s="295" t="s">
        <v>1159</v>
      </c>
      <c r="I172" s="295" t="s">
        <v>1094</v>
      </c>
      <c r="J172" s="295">
        <v>50</v>
      </c>
      <c r="K172" s="343"/>
    </row>
    <row r="173" s="1" customFormat="1" ht="15" customHeight="1">
      <c r="B173" s="320"/>
      <c r="C173" s="295" t="s">
        <v>1100</v>
      </c>
      <c r="D173" s="295"/>
      <c r="E173" s="295"/>
      <c r="F173" s="318" t="s">
        <v>1092</v>
      </c>
      <c r="G173" s="295"/>
      <c r="H173" s="295" t="s">
        <v>1159</v>
      </c>
      <c r="I173" s="295" t="s">
        <v>1102</v>
      </c>
      <c r="J173" s="295"/>
      <c r="K173" s="343"/>
    </row>
    <row r="174" s="1" customFormat="1" ht="15" customHeight="1">
      <c r="B174" s="320"/>
      <c r="C174" s="295" t="s">
        <v>1111</v>
      </c>
      <c r="D174" s="295"/>
      <c r="E174" s="295"/>
      <c r="F174" s="318" t="s">
        <v>1098</v>
      </c>
      <c r="G174" s="295"/>
      <c r="H174" s="295" t="s">
        <v>1159</v>
      </c>
      <c r="I174" s="295" t="s">
        <v>1094</v>
      </c>
      <c r="J174" s="295">
        <v>50</v>
      </c>
      <c r="K174" s="343"/>
    </row>
    <row r="175" s="1" customFormat="1" ht="15" customHeight="1">
      <c r="B175" s="320"/>
      <c r="C175" s="295" t="s">
        <v>1119</v>
      </c>
      <c r="D175" s="295"/>
      <c r="E175" s="295"/>
      <c r="F175" s="318" t="s">
        <v>1098</v>
      </c>
      <c r="G175" s="295"/>
      <c r="H175" s="295" t="s">
        <v>1159</v>
      </c>
      <c r="I175" s="295" t="s">
        <v>1094</v>
      </c>
      <c r="J175" s="295">
        <v>50</v>
      </c>
      <c r="K175" s="343"/>
    </row>
    <row r="176" s="1" customFormat="1" ht="15" customHeight="1">
      <c r="B176" s="320"/>
      <c r="C176" s="295" t="s">
        <v>1117</v>
      </c>
      <c r="D176" s="295"/>
      <c r="E176" s="295"/>
      <c r="F176" s="318" t="s">
        <v>1098</v>
      </c>
      <c r="G176" s="295"/>
      <c r="H176" s="295" t="s">
        <v>1159</v>
      </c>
      <c r="I176" s="295" t="s">
        <v>1094</v>
      </c>
      <c r="J176" s="295">
        <v>50</v>
      </c>
      <c r="K176" s="343"/>
    </row>
    <row r="177" s="1" customFormat="1" ht="15" customHeight="1">
      <c r="B177" s="320"/>
      <c r="C177" s="295" t="s">
        <v>115</v>
      </c>
      <c r="D177" s="295"/>
      <c r="E177" s="295"/>
      <c r="F177" s="318" t="s">
        <v>1092</v>
      </c>
      <c r="G177" s="295"/>
      <c r="H177" s="295" t="s">
        <v>1160</v>
      </c>
      <c r="I177" s="295" t="s">
        <v>1161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1092</v>
      </c>
      <c r="G178" s="295"/>
      <c r="H178" s="295" t="s">
        <v>1162</v>
      </c>
      <c r="I178" s="295" t="s">
        <v>1163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1092</v>
      </c>
      <c r="G179" s="295"/>
      <c r="H179" s="295" t="s">
        <v>1164</v>
      </c>
      <c r="I179" s="295" t="s">
        <v>1094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1092</v>
      </c>
      <c r="G180" s="295"/>
      <c r="H180" s="295" t="s">
        <v>1165</v>
      </c>
      <c r="I180" s="295" t="s">
        <v>1094</v>
      </c>
      <c r="J180" s="295">
        <v>255</v>
      </c>
      <c r="K180" s="343"/>
    </row>
    <row r="181" s="1" customFormat="1" ht="15" customHeight="1">
      <c r="B181" s="320"/>
      <c r="C181" s="295" t="s">
        <v>116</v>
      </c>
      <c r="D181" s="295"/>
      <c r="E181" s="295"/>
      <c r="F181" s="318" t="s">
        <v>1092</v>
      </c>
      <c r="G181" s="295"/>
      <c r="H181" s="295" t="s">
        <v>1056</v>
      </c>
      <c r="I181" s="295" t="s">
        <v>1094</v>
      </c>
      <c r="J181" s="295">
        <v>10</v>
      </c>
      <c r="K181" s="343"/>
    </row>
    <row r="182" s="1" customFormat="1" ht="15" customHeight="1">
      <c r="B182" s="320"/>
      <c r="C182" s="295" t="s">
        <v>117</v>
      </c>
      <c r="D182" s="295"/>
      <c r="E182" s="295"/>
      <c r="F182" s="318" t="s">
        <v>1092</v>
      </c>
      <c r="G182" s="295"/>
      <c r="H182" s="295" t="s">
        <v>1166</v>
      </c>
      <c r="I182" s="295" t="s">
        <v>1127</v>
      </c>
      <c r="J182" s="295"/>
      <c r="K182" s="343"/>
    </row>
    <row r="183" s="1" customFormat="1" ht="15" customHeight="1">
      <c r="B183" s="320"/>
      <c r="C183" s="295" t="s">
        <v>1167</v>
      </c>
      <c r="D183" s="295"/>
      <c r="E183" s="295"/>
      <c r="F183" s="318" t="s">
        <v>1092</v>
      </c>
      <c r="G183" s="295"/>
      <c r="H183" s="295" t="s">
        <v>1168</v>
      </c>
      <c r="I183" s="295" t="s">
        <v>1127</v>
      </c>
      <c r="J183" s="295"/>
      <c r="K183" s="343"/>
    </row>
    <row r="184" s="1" customFormat="1" ht="15" customHeight="1">
      <c r="B184" s="320"/>
      <c r="C184" s="295" t="s">
        <v>1156</v>
      </c>
      <c r="D184" s="295"/>
      <c r="E184" s="295"/>
      <c r="F184" s="318" t="s">
        <v>1092</v>
      </c>
      <c r="G184" s="295"/>
      <c r="H184" s="295" t="s">
        <v>1169</v>
      </c>
      <c r="I184" s="295" t="s">
        <v>1127</v>
      </c>
      <c r="J184" s="295"/>
      <c r="K184" s="343"/>
    </row>
    <row r="185" s="1" customFormat="1" ht="15" customHeight="1">
      <c r="B185" s="320"/>
      <c r="C185" s="295" t="s">
        <v>119</v>
      </c>
      <c r="D185" s="295"/>
      <c r="E185" s="295"/>
      <c r="F185" s="318" t="s">
        <v>1098</v>
      </c>
      <c r="G185" s="295"/>
      <c r="H185" s="295" t="s">
        <v>1170</v>
      </c>
      <c r="I185" s="295" t="s">
        <v>1094</v>
      </c>
      <c r="J185" s="295">
        <v>50</v>
      </c>
      <c r="K185" s="343"/>
    </row>
    <row r="186" s="1" customFormat="1" ht="15" customHeight="1">
      <c r="B186" s="320"/>
      <c r="C186" s="295" t="s">
        <v>1171</v>
      </c>
      <c r="D186" s="295"/>
      <c r="E186" s="295"/>
      <c r="F186" s="318" t="s">
        <v>1098</v>
      </c>
      <c r="G186" s="295"/>
      <c r="H186" s="295" t="s">
        <v>1172</v>
      </c>
      <c r="I186" s="295" t="s">
        <v>1173</v>
      </c>
      <c r="J186" s="295"/>
      <c r="K186" s="343"/>
    </row>
    <row r="187" s="1" customFormat="1" ht="15" customHeight="1">
      <c r="B187" s="320"/>
      <c r="C187" s="295" t="s">
        <v>1174</v>
      </c>
      <c r="D187" s="295"/>
      <c r="E187" s="295"/>
      <c r="F187" s="318" t="s">
        <v>1098</v>
      </c>
      <c r="G187" s="295"/>
      <c r="H187" s="295" t="s">
        <v>1175</v>
      </c>
      <c r="I187" s="295" t="s">
        <v>1173</v>
      </c>
      <c r="J187" s="295"/>
      <c r="K187" s="343"/>
    </row>
    <row r="188" s="1" customFormat="1" ht="15" customHeight="1">
      <c r="B188" s="320"/>
      <c r="C188" s="295" t="s">
        <v>1176</v>
      </c>
      <c r="D188" s="295"/>
      <c r="E188" s="295"/>
      <c r="F188" s="318" t="s">
        <v>1098</v>
      </c>
      <c r="G188" s="295"/>
      <c r="H188" s="295" t="s">
        <v>1177</v>
      </c>
      <c r="I188" s="295" t="s">
        <v>1173</v>
      </c>
      <c r="J188" s="295"/>
      <c r="K188" s="343"/>
    </row>
    <row r="189" s="1" customFormat="1" ht="15" customHeight="1">
      <c r="B189" s="320"/>
      <c r="C189" s="356" t="s">
        <v>1178</v>
      </c>
      <c r="D189" s="295"/>
      <c r="E189" s="295"/>
      <c r="F189" s="318" t="s">
        <v>1098</v>
      </c>
      <c r="G189" s="295"/>
      <c r="H189" s="295" t="s">
        <v>1179</v>
      </c>
      <c r="I189" s="295" t="s">
        <v>1180</v>
      </c>
      <c r="J189" s="357" t="s">
        <v>1181</v>
      </c>
      <c r="K189" s="343"/>
    </row>
    <row r="190" s="1" customFormat="1" ht="15" customHeight="1">
      <c r="B190" s="320"/>
      <c r="C190" s="356" t="s">
        <v>42</v>
      </c>
      <c r="D190" s="295"/>
      <c r="E190" s="295"/>
      <c r="F190" s="318" t="s">
        <v>1092</v>
      </c>
      <c r="G190" s="295"/>
      <c r="H190" s="292" t="s">
        <v>1182</v>
      </c>
      <c r="I190" s="295" t="s">
        <v>1183</v>
      </c>
      <c r="J190" s="295"/>
      <c r="K190" s="343"/>
    </row>
    <row r="191" s="1" customFormat="1" ht="15" customHeight="1">
      <c r="B191" s="320"/>
      <c r="C191" s="356" t="s">
        <v>1184</v>
      </c>
      <c r="D191" s="295"/>
      <c r="E191" s="295"/>
      <c r="F191" s="318" t="s">
        <v>1092</v>
      </c>
      <c r="G191" s="295"/>
      <c r="H191" s="295" t="s">
        <v>1185</v>
      </c>
      <c r="I191" s="295" t="s">
        <v>1127</v>
      </c>
      <c r="J191" s="295"/>
      <c r="K191" s="343"/>
    </row>
    <row r="192" s="1" customFormat="1" ht="15" customHeight="1">
      <c r="B192" s="320"/>
      <c r="C192" s="356" t="s">
        <v>1186</v>
      </c>
      <c r="D192" s="295"/>
      <c r="E192" s="295"/>
      <c r="F192" s="318" t="s">
        <v>1092</v>
      </c>
      <c r="G192" s="295"/>
      <c r="H192" s="295" t="s">
        <v>1187</v>
      </c>
      <c r="I192" s="295" t="s">
        <v>1127</v>
      </c>
      <c r="J192" s="295"/>
      <c r="K192" s="343"/>
    </row>
    <row r="193" s="1" customFormat="1" ht="15" customHeight="1">
      <c r="B193" s="320"/>
      <c r="C193" s="356" t="s">
        <v>1188</v>
      </c>
      <c r="D193" s="295"/>
      <c r="E193" s="295"/>
      <c r="F193" s="318" t="s">
        <v>1098</v>
      </c>
      <c r="G193" s="295"/>
      <c r="H193" s="295" t="s">
        <v>1189</v>
      </c>
      <c r="I193" s="295" t="s">
        <v>1127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1190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1191</v>
      </c>
      <c r="D200" s="359"/>
      <c r="E200" s="359"/>
      <c r="F200" s="359" t="s">
        <v>1192</v>
      </c>
      <c r="G200" s="360"/>
      <c r="H200" s="359" t="s">
        <v>1193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1183</v>
      </c>
      <c r="D202" s="295"/>
      <c r="E202" s="295"/>
      <c r="F202" s="318" t="s">
        <v>43</v>
      </c>
      <c r="G202" s="295"/>
      <c r="H202" s="295" t="s">
        <v>1194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44</v>
      </c>
      <c r="G203" s="295"/>
      <c r="H203" s="295" t="s">
        <v>1195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47</v>
      </c>
      <c r="G204" s="295"/>
      <c r="H204" s="295" t="s">
        <v>1196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45</v>
      </c>
      <c r="G205" s="295"/>
      <c r="H205" s="295" t="s">
        <v>1197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46</v>
      </c>
      <c r="G206" s="295"/>
      <c r="H206" s="295" t="s">
        <v>1198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1139</v>
      </c>
      <c r="D208" s="295"/>
      <c r="E208" s="295"/>
      <c r="F208" s="318" t="s">
        <v>79</v>
      </c>
      <c r="G208" s="295"/>
      <c r="H208" s="295" t="s">
        <v>1199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1034</v>
      </c>
      <c r="G209" s="295"/>
      <c r="H209" s="295" t="s">
        <v>1035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1032</v>
      </c>
      <c r="G210" s="295"/>
      <c r="H210" s="295" t="s">
        <v>1200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1036</v>
      </c>
      <c r="G211" s="356"/>
      <c r="H211" s="347" t="s">
        <v>1037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1038</v>
      </c>
      <c r="G212" s="356"/>
      <c r="H212" s="347" t="s">
        <v>1016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1163</v>
      </c>
      <c r="D214" s="295"/>
      <c r="E214" s="295"/>
      <c r="F214" s="318">
        <v>1</v>
      </c>
      <c r="G214" s="356"/>
      <c r="H214" s="347" t="s">
        <v>1201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1202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1203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1204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IRENA-HP\IRENA</dc:creator>
  <cp:lastModifiedBy>IRENA-HP\IRENA</cp:lastModifiedBy>
  <dcterms:created xsi:type="dcterms:W3CDTF">2023-12-04T14:13:46Z</dcterms:created>
  <dcterms:modified xsi:type="dcterms:W3CDTF">2023-12-04T14:13:54Z</dcterms:modified>
</cp:coreProperties>
</file>